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10" documentId="8_{68807AFC-3756-48AE-906F-0C299039043D}" xr6:coauthVersionLast="47" xr6:coauthVersionMax="47" xr10:uidLastSave="{FBFF9B8C-DCE7-4AD7-8CAD-3C7890D5A8EF}"/>
  <bookViews>
    <workbookView xWindow="-120" yWindow="-120" windowWidth="24240" windowHeight="13140" xr2:uid="{3D263492-E412-45DB-BC97-661FEC5BE144}"/>
  </bookViews>
  <sheets>
    <sheet name="2569" sheetId="3" r:id="rId1"/>
    <sheet name="2568" sheetId="2" state="hidden" r:id="rId2"/>
  </sheets>
  <externalReferences>
    <externalReference r:id="rId3"/>
    <externalReference r:id="rId4"/>
  </externalReferences>
  <definedNames>
    <definedName name="_xlnm.Print_Area" localSheetId="0">'2569'!$A$1:$Q$97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11" i="3"/>
  <c r="H13" i="3"/>
  <c r="H14" i="3"/>
  <c r="H15" i="3"/>
  <c r="H16" i="3"/>
  <c r="H5" i="3"/>
  <c r="F18" i="3"/>
  <c r="B18" i="3"/>
  <c r="F17" i="3"/>
  <c r="B17" i="3"/>
  <c r="P16" i="3"/>
  <c r="I16" i="3"/>
  <c r="K16" i="3" s="1"/>
  <c r="G16" i="3"/>
  <c r="J16" i="3" s="1"/>
  <c r="C16" i="3"/>
  <c r="E16" i="3" s="1"/>
  <c r="P15" i="3"/>
  <c r="I15" i="3"/>
  <c r="K15" i="3" s="1"/>
  <c r="G15" i="3"/>
  <c r="J15" i="3" s="1"/>
  <c r="C15" i="3"/>
  <c r="E15" i="3" s="1"/>
  <c r="P14" i="3"/>
  <c r="I14" i="3"/>
  <c r="K14" i="3" s="1"/>
  <c r="G14" i="3"/>
  <c r="J14" i="3" s="1"/>
  <c r="C14" i="3"/>
  <c r="E14" i="3" s="1"/>
  <c r="P13" i="3"/>
  <c r="I13" i="3"/>
  <c r="K13" i="3" s="1"/>
  <c r="G13" i="3"/>
  <c r="J13" i="3" s="1"/>
  <c r="C13" i="3"/>
  <c r="E13" i="3" s="1"/>
  <c r="P12" i="3"/>
  <c r="G12" i="3"/>
  <c r="C12" i="3"/>
  <c r="E12" i="3" s="1"/>
  <c r="P11" i="3"/>
  <c r="I11" i="3"/>
  <c r="K11" i="3" s="1"/>
  <c r="G11" i="3"/>
  <c r="J11" i="3" s="1"/>
  <c r="C11" i="3"/>
  <c r="E11" i="3" s="1"/>
  <c r="P10" i="3"/>
  <c r="I10" i="3"/>
  <c r="K10" i="3" s="1"/>
  <c r="G10" i="3"/>
  <c r="J10" i="3" s="1"/>
  <c r="C10" i="3"/>
  <c r="E10" i="3" s="1"/>
  <c r="P9" i="3"/>
  <c r="I9" i="3"/>
  <c r="K9" i="3" s="1"/>
  <c r="G9" i="3"/>
  <c r="J9" i="3" s="1"/>
  <c r="C9" i="3"/>
  <c r="E9" i="3" s="1"/>
  <c r="P8" i="3"/>
  <c r="I8" i="3"/>
  <c r="K8" i="3" s="1"/>
  <c r="G8" i="3"/>
  <c r="J8" i="3" s="1"/>
  <c r="C8" i="3"/>
  <c r="E8" i="3" s="1"/>
  <c r="P7" i="3"/>
  <c r="G7" i="3" s="1"/>
  <c r="C7" i="3"/>
  <c r="E7" i="3" s="1"/>
  <c r="P6" i="3"/>
  <c r="I6" i="3"/>
  <c r="G6" i="3"/>
  <c r="J6" i="3" s="1"/>
  <c r="C6" i="3"/>
  <c r="E6" i="3" s="1"/>
  <c r="P5" i="3"/>
  <c r="I5" i="3"/>
  <c r="G5" i="3"/>
  <c r="G18" i="3" s="1"/>
  <c r="C5" i="3"/>
  <c r="C18" i="3" s="1"/>
  <c r="F18" i="2"/>
  <c r="D18" i="2"/>
  <c r="C18" i="2"/>
  <c r="B18" i="2"/>
  <c r="F17" i="2"/>
  <c r="E17" i="2"/>
  <c r="D17" i="2"/>
  <c r="C17" i="2"/>
  <c r="B17" i="2"/>
  <c r="P16" i="2"/>
  <c r="G16" i="2"/>
  <c r="J16" i="2" s="1"/>
  <c r="E16" i="2"/>
  <c r="P15" i="2"/>
  <c r="G15" i="2" s="1"/>
  <c r="E15" i="2"/>
  <c r="P14" i="2"/>
  <c r="G14" i="2" s="1"/>
  <c r="E14" i="2"/>
  <c r="P13" i="2"/>
  <c r="G13" i="2" s="1"/>
  <c r="E13" i="2"/>
  <c r="P12" i="2"/>
  <c r="G12" i="2" s="1"/>
  <c r="E12" i="2"/>
  <c r="P11" i="2"/>
  <c r="G11" i="2" s="1"/>
  <c r="E11" i="2"/>
  <c r="P10" i="2"/>
  <c r="G10" i="2"/>
  <c r="J10" i="2" s="1"/>
  <c r="E10" i="2"/>
  <c r="P9" i="2"/>
  <c r="G9" i="2"/>
  <c r="J9" i="2" s="1"/>
  <c r="E9" i="2"/>
  <c r="P8" i="2"/>
  <c r="G8" i="2"/>
  <c r="J8" i="2" s="1"/>
  <c r="E8" i="2"/>
  <c r="P7" i="2"/>
  <c r="G7" i="2" s="1"/>
  <c r="E7" i="2"/>
  <c r="P6" i="2"/>
  <c r="G6" i="2" s="1"/>
  <c r="E6" i="2"/>
  <c r="P5" i="2"/>
  <c r="G5" i="2" s="1"/>
  <c r="E5" i="2"/>
  <c r="E18" i="2" s="1"/>
  <c r="J12" i="3" l="1"/>
  <c r="H12" i="3"/>
  <c r="I12" i="3"/>
  <c r="K12" i="3" s="1"/>
  <c r="K6" i="3"/>
  <c r="J18" i="3"/>
  <c r="J7" i="3"/>
  <c r="I7" i="3"/>
  <c r="J5" i="3"/>
  <c r="G17" i="3"/>
  <c r="K5" i="3"/>
  <c r="D5" i="3"/>
  <c r="D6" i="3"/>
  <c r="D7" i="3"/>
  <c r="D8" i="3"/>
  <c r="D9" i="3"/>
  <c r="D10" i="3"/>
  <c r="D11" i="3"/>
  <c r="D12" i="3"/>
  <c r="D13" i="3"/>
  <c r="D14" i="3"/>
  <c r="D15" i="3"/>
  <c r="D16" i="3"/>
  <c r="C17" i="3"/>
  <c r="E5" i="3"/>
  <c r="J14" i="2"/>
  <c r="I14" i="2"/>
  <c r="K14" i="2" s="1"/>
  <c r="H14" i="2"/>
  <c r="J15" i="2"/>
  <c r="I15" i="2"/>
  <c r="K15" i="2" s="1"/>
  <c r="H15" i="2"/>
  <c r="G18" i="2"/>
  <c r="J18" i="2" s="1"/>
  <c r="I5" i="2"/>
  <c r="H5" i="2"/>
  <c r="J5" i="2"/>
  <c r="G17" i="2"/>
  <c r="J7" i="2"/>
  <c r="I7" i="2"/>
  <c r="K7" i="2" s="1"/>
  <c r="H7" i="2"/>
  <c r="J11" i="2"/>
  <c r="I11" i="2"/>
  <c r="K11" i="2" s="1"/>
  <c r="H11" i="2"/>
  <c r="H12" i="2"/>
  <c r="J12" i="2"/>
  <c r="I12" i="2"/>
  <c r="K12" i="2" s="1"/>
  <c r="J6" i="2"/>
  <c r="I6" i="2"/>
  <c r="K6" i="2" s="1"/>
  <c r="H6" i="2"/>
  <c r="I13" i="2"/>
  <c r="K13" i="2" s="1"/>
  <c r="H13" i="2"/>
  <c r="J13" i="2"/>
  <c r="H10" i="2"/>
  <c r="H9" i="2"/>
  <c r="I10" i="2"/>
  <c r="K10" i="2" s="1"/>
  <c r="H8" i="2"/>
  <c r="I9" i="2"/>
  <c r="K9" i="2" s="1"/>
  <c r="H16" i="2"/>
  <c r="I8" i="2"/>
  <c r="K8" i="2" s="1"/>
  <c r="I16" i="2"/>
  <c r="K16" i="2" s="1"/>
  <c r="H18" i="3" l="1"/>
  <c r="H17" i="3"/>
  <c r="K7" i="3"/>
  <c r="I18" i="3"/>
  <c r="J17" i="3"/>
  <c r="I17" i="3"/>
  <c r="E17" i="3"/>
  <c r="E18" i="3"/>
  <c r="K18" i="3" s="1"/>
  <c r="D17" i="3"/>
  <c r="D18" i="3"/>
  <c r="I18" i="2"/>
  <c r="K18" i="2" s="1"/>
  <c r="K5" i="2"/>
  <c r="J17" i="2"/>
  <c r="I17" i="2"/>
  <c r="K17" i="2" s="1"/>
  <c r="H18" i="2"/>
  <c r="H17" i="2"/>
  <c r="K17" i="3" l="1"/>
</calcChain>
</file>

<file path=xl/sharedStrings.xml><?xml version="1.0" encoding="utf-8"?>
<sst xmlns="http://schemas.openxmlformats.org/spreadsheetml/2006/main" count="253" uniqueCount="119">
  <si>
    <t>แบบฟอร์ม 3.1(1)</t>
  </si>
  <si>
    <t xml:space="preserve">บันทึกปริมาณการใช้น้ำ </t>
  </si>
  <si>
    <t>เดือน</t>
  </si>
  <si>
    <t>ปริมาณการใช้น้ำปี 2568</t>
  </si>
  <si>
    <t>ปริมาณการใช้น้ำปี 2569</t>
  </si>
  <si>
    <t>ร้อยละปริมาณการใช้น้ำ</t>
  </si>
  <si>
    <t>ป้อนข้อมูลตรงนี้</t>
  </si>
  <si>
    <t>จำนวนคน</t>
  </si>
  <si>
    <t xml:space="preserve"> (ลบ.ม.)ปี2568</t>
  </si>
  <si>
    <t>ค่าน้ำ/เดือน (บาท)</t>
  </si>
  <si>
    <t>(ลบ.ม./คน) ปี2568</t>
  </si>
  <si>
    <t>(ลบ.ม) ปี 2569</t>
  </si>
  <si>
    <t>(ลบ.ม./คน) ปี 2569</t>
  </si>
  <si>
    <t>(ลบ.ม.)ปี2569</t>
  </si>
  <si>
    <t>(ลบ.ม./คน)ปี2569</t>
  </si>
  <si>
    <t>ข้อมูล1(หลัง)</t>
  </si>
  <si>
    <t>ข้อมูล2(ก่อน)</t>
  </si>
  <si>
    <t>หน่วย</t>
  </si>
  <si>
    <t>ม.ค.</t>
  </si>
  <si>
    <t>มกราคม</t>
  </si>
  <si>
    <t>ก.พ.</t>
  </si>
  <si>
    <t>กุมภาพันธ์</t>
  </si>
  <si>
    <t>มี.ค.</t>
  </si>
  <si>
    <t>มีนาคม</t>
  </si>
  <si>
    <t>เม.ย.</t>
  </si>
  <si>
    <t>เมษายน</t>
  </si>
  <si>
    <t>พ.ค.</t>
  </si>
  <si>
    <t>พฤษภาคม</t>
  </si>
  <si>
    <t>มิ.ย.</t>
  </si>
  <si>
    <t>มิถุนายน</t>
  </si>
  <si>
    <t>ก.ค.</t>
  </si>
  <si>
    <t>กรกฎาคม</t>
  </si>
  <si>
    <t>ส.ค.</t>
  </si>
  <si>
    <t>สิงหาคม</t>
  </si>
  <si>
    <t>ก.ย.</t>
  </si>
  <si>
    <t>กันยายน</t>
  </si>
  <si>
    <t>ต.ค.</t>
  </si>
  <si>
    <t>ตุลาคม</t>
  </si>
  <si>
    <t>พ.ย.</t>
  </si>
  <si>
    <t>พฤศจิกายน</t>
  </si>
  <si>
    <t>ธ.ค.</t>
  </si>
  <si>
    <t>ธันวาคม</t>
  </si>
  <si>
    <t>เฉลี่ย</t>
  </si>
  <si>
    <t>รวม</t>
  </si>
  <si>
    <t>สรุปปริมาณการใช้น้ำ
1. การปริมาณน้ำสะสมตั้งแต่เดือน มกราคม ถึง ….............ปี 2569 เท่ากับ …......... ลบ.ม. ลดลงจาก ปี 25….ในช่วงเวลาเดียวกัน เท่ากับ …............. ลบ.ม.  คิดเป็น …...... %
2. การปริมาณน้ำต่อคนสะสมตั้งแต่เดือน มกราคม ถึง ….............ปี 2569 เท่ากับ …......... ลบ.ม./คน ลดลงจาก ปี 25….ในช่วงเวลาเดียวกัน เท่ากับ …......... ลบ.ม./คน  คิดเป็น …...... %
3. การปริมาณน้ำเฉลี่ยตั้งแต่เดือน มกราคม ถึง ….............ปี 2569 เท่ากับ …......... ลบ.ม. ลดลงจาก ปี 25….ในช่วงเวลาเดียวกัน เท่ากับ …............. ลบ.ม.  คิดเป็น …...... %
4. การปริมาณน้ำต่อคนเฉลี่ยตั้งแต่เดือน มกราคม ถึง ….............ปี 2569 เท่ากับ …......... ลบ.ม./คน ลดลงจาก ปี 25….ในช่วงเวลาเดียวกัน เท่ากับ ….......... ลบ.ม./คน  คิดเป็น …...... %</t>
  </si>
  <si>
    <t>บรรลุเป้าหมาย</t>
  </si>
  <si>
    <t>ไม่บรรลุเป้าหมาย</t>
  </si>
  <si>
    <t>การวิเคราะห์ข้อมูลและสาเหตุ (เป้าหมาย 2569 : การใช้น้ำลดลง …...........% จากปี 25…....)</t>
  </si>
  <si>
    <t xml:space="preserve">เดือนมกราคม 2569           </t>
  </si>
  <si>
    <t>รายละเอียด :</t>
  </si>
  <si>
    <t>วิเคราะห์สาเหตุ :</t>
  </si>
  <si>
    <t>แนวทางจัดการ :</t>
  </si>
  <si>
    <t xml:space="preserve">เดือนกุมภาพันธ์ 2569      </t>
  </si>
  <si>
    <t xml:space="preserve">เดือนมีนาคม 2569        </t>
  </si>
  <si>
    <t xml:space="preserve">เดือนเมษายน 2569        </t>
  </si>
  <si>
    <t xml:space="preserve">เดือนพฤษภาคม 2569        </t>
  </si>
  <si>
    <t xml:space="preserve">เดือนมิถุนายน 2569        </t>
  </si>
  <si>
    <t>เดือนกรกฎาคม 2569</t>
  </si>
  <si>
    <t xml:space="preserve">เดือนสิงหาคม 2569      </t>
  </si>
  <si>
    <t xml:space="preserve">เดือนกันยายน 2569        </t>
  </si>
  <si>
    <t xml:space="preserve">เดือนตุลาคม 2569        </t>
  </si>
  <si>
    <t xml:space="preserve">เดือนพฤศจิกายน 2569        </t>
  </si>
  <si>
    <t xml:space="preserve">เดือนธันวาคม 2569        </t>
  </si>
  <si>
    <t>แบบฟอร์ม 3.2(1)</t>
  </si>
  <si>
    <t>บันทึกปริมาณการใช้น้ำ</t>
  </si>
  <si>
    <t>ปริมาณการใช้น้ำปี 2567</t>
  </si>
  <si>
    <t xml:space="preserve"> (ลบ.ม.) ปี2567</t>
  </si>
  <si>
    <t>(ลบ.ม./คน) ปี2567</t>
  </si>
  <si>
    <t>(ลบ.ม.) ปี 2568</t>
  </si>
  <si>
    <t>(ลบ.ม./คน)ปี 2568</t>
  </si>
  <si>
    <t>(ลบ.ม.)ปี2568</t>
  </si>
  <si>
    <t>(ลบ.ม./คน)ปี2568</t>
  </si>
  <si>
    <r>
      <rPr>
        <b/>
        <sz val="16"/>
        <color rgb="FF000000"/>
        <rFont val="Cordia New"/>
      </rPr>
      <t xml:space="preserve">สรุปปริมาณการใช้น้ำ
</t>
    </r>
    <r>
      <rPr>
        <sz val="16"/>
        <color rgb="FF000000"/>
        <rFont val="Cordia New"/>
      </rPr>
      <t>1. ปริมาณน้ำสะสมตั้งแต่เดือน มกราคม ถึง ธันวาคมปี 2568 เท่ากับ 8,337.50 หน่วย เพิ่มขึ้น จาก ปี 2567 ในช่วงเวลาเดียวกัน เท่ากับ 5,666.40 หน่วย คิดเป็น  47.1 %
2. ปริมาณน้ำต่อคนสะสมตั้งแต่เดือน มกราคม ถึงธันวาคม ปี 2568 เท่ากับ 87.76 หน่วย  เพิ่มขึ้น จาก ปี 2567 ในช่วงเวลาเดียวกัน เท่ากับ 59.65 หน่วย คิดเป็น  47.1 %
3. ปริมาณน้ำเฉลี่ยตั้งแต่เดือน มกราคม ถึง ธันวาคม ปี 2568 เท่ากับ  59.65  หน่วย  เพิ่มขึ้น จาก ปี 2567 ในช่วงเวลาเดียวกัน เท่ากับ  87.76 หน่วย คิดเป็น  47.1 %
4. ปริมาณน้ำต่อคนเฉลี่ยตั้งแต่เดือน มกราคม ถึง ธันวาคม ปี 2568 เท่ากับ  7.31  หน่วย  เพิ่มขึ้น จาก ปี 2567 ในช่วงเวลาเดียวกัน เท่ากับ  4.97 หน่วย คิดเป็น  47.1 %</t>
    </r>
  </si>
  <si>
    <t>การวิเคราะห์ข้อมูลและสาเหตุ (เป้าหมาย : การใช้น้ำลดลง 1% จากปี 2568)</t>
  </si>
  <si>
    <t>เดือนมกราคม 2568</t>
  </si>
  <si>
    <t xml:space="preserve">ผลการใช้น้ำ ประจำเดือน มกราคม 2568 พบว่า มีการใช้น้ำ 939.00 หน่วย คิดเป็นเงิน 7,512.00 บาท มีปริมาณการใช้น้ำ 9.88 หน่วย/คน เมื่อเทียบกับปี 2567 เพิ่มขึ้น 222.% </t>
  </si>
  <si>
    <t xml:space="preserve">วิเคราะห์สาเหตุ : </t>
  </si>
  <si>
    <t>เนื่องจากมีบุคลากรและนักศึกษามาใช้ห้องบริการห้องประชุมจำนวนมาก และมีน้ำรั่วซึมบริเวณห้องปฏิบัติการชั้น2 แตก  พร้อมทั้งมีการปลูกต้นไม้รอบอาคาร</t>
  </si>
  <si>
    <t>ทำมาตรการจุดรับแจ้งน้ำรั่ว ตรวจมิเตอร์รายสัปดาห์ และรณรงค์การใช้น้ำอย่างประหยัด</t>
  </si>
  <si>
    <t>เดือนกุมภาพันธ์ 2568</t>
  </si>
  <si>
    <t>ผลการใช้น้ำ ประจำเดือน กุมภาพันธ์ 2568 พบว่า มีการใช้น้ำ 447.50 หน่วย คิดเป็นเงิน 3,580.00 บาท มีปริมาณการใช้น้ำ 4.71 หน่วย/คน เมื่อเทียบกับปี 2567 ลดลง -4.2%</t>
  </si>
  <si>
    <t>น้ำที่รั่วซึมบริเวณห้องปฏิบัติการชั้น 2 ซ่อมแซมเรียบร้อยแล้วบุคคลากรมีพฤติกรรมการใช้น้ำประหยัดน้ำ และมีมาตรฐานการให้ตัวแทนแต่ละชั้นตรวจเช็คก๊อกน้ำก่อนกลับบ้าน</t>
  </si>
  <si>
    <t>เดือนมีนาคม 2568</t>
  </si>
  <si>
    <t>ผลการใช้น้ำ ประจำเดือน มีนาคม 2568 พบว่า มีการใช้น้ำ 555.00 หน่วย คิดเป็นเงิน 4,440.00 บาท มีปริมาณการใช้น้ำ 5.84 หน่วย/คน เมื่อเทียบกับปี 2567 เพิ่มขึ้น  9.3%</t>
  </si>
  <si>
    <t>เนื่องจากมีบุคลากรและนักศึกษามาใช้ห้องบริการห้องประชุม อีกทั้งมีการใช้น้ำนอกอาคารต่อเนื่อง เช่น รดน้ำต้นไม้ หรือมีรั่วเล็ก ๆ ที่ไม่สามารถตรวจพบได้ตาเปล่า</t>
  </si>
  <si>
    <t>ตรวจสุขภัณฑ์ที่เสื่อมสภาพ ทำมาตรการจุดรับแจ้งน้ำรั่ว  และรณรงค์การใช้น้ำอย่างประหยัด</t>
  </si>
  <si>
    <t>เดือนเมษายน 2568</t>
  </si>
  <si>
    <t xml:space="preserve">รายละเอียด : </t>
  </si>
  <si>
    <t xml:space="preserve">ผลการใช้น้ำ ประจำเดือน เมษายน 2568 พบว่า มีการใช้น้ำ 594.60 หน่วย คิดเป็นเงิน 4,756.80 บาท มีปริมาณการใช้น้ำ 6.26 หน่วย/คน เมื่อเทียบกับปี 2567 เพิ่มขึ้น 31.5% </t>
  </si>
  <si>
    <t>การใช้น้ำเพิ่มขึ้นต่อเนื่องจำนวนผู้ใช้อาคารมากขึ้น รวมถึงพฤติกรรมการใช้น้ำที่ไม่ประหยัดของบุคคลกรในอาคาร หรือมาตรการควบคุมยังไม่เข้มพอ รวมถึงมีการรั่วไหลของระบบท่อประปาบริเวณนอกอาคารโดยที่ผู้ใช้อาคารอาจไม่สังเกตเห็น</t>
  </si>
  <si>
    <t>เพิ่มความถี่การตรวจรั่วรายสัปดาห์  และมาตรการพฤติกรรม พร้อมทั้งป้ายเตือน ผู้รับผิดชอบปิดวาล์วแต่ละโซน</t>
  </si>
  <si>
    <t>เดือนพฤษภาคม 2568</t>
  </si>
  <si>
    <t xml:space="preserve">ผลการใช้น้ำ ประจำเดือน พฤษภาคม 2568 พบว่า มีการใช้น้ำ 697.30 หน่วย คิดเป็นเงิน 5,578.40 บาท มีปริมาณการใช้น้ำ 7.34 หน่วย/คน เมื่อเทียบกับปี 2567 เพิ่มขึ้น 70.6% </t>
  </si>
  <si>
    <t>การใช้น้ำเพิ่มขึ้นต่อเนื่องจำนวนผู้ใช้อาคารมากขึ้นกิจกรรมมากขึ้นจากกิจกรรมอบรมสัมมนา พฤติกรรมการใช้น้ำที่ไม่ประหยัดของบุคคลกรและเกิดการรั่วของระบบปะปา ชักโครกไหลตลอด รวมถึงการรั้วของท่อปะปาใต้อาคารที่ตรวจพบภายหลัง</t>
  </si>
  <si>
    <t>ตรวจสุขภัณฑ์ทุกห้องน้ำแบบเช็คลิสต์  ทำการทดสอบปิดวาล์วเป็นโซนนอกเวลางานเพื่อหาวงจรรั่ว รวมถึงทำมาตรการจุดรับแจ้งน้ำรั่ว  และรณรงค์การใช้น้ำอย่างประหยัด</t>
  </si>
  <si>
    <t>เดือนมิถุนายน 2568</t>
  </si>
  <si>
    <t xml:space="preserve">ผลการใช้น้ำ ประจำเดือน มิถุนายน 2568 พบว่า มีการใช้น้ำ 662.70 หน่วย คิดเป็นเงิน 5,301.60 บาท มีปริมาณการใช้น้ำ 6.98 หน่วย/คน เมื่อเทียบกับปี 2567 เพิ่มขึ้น 79.6% </t>
  </si>
  <si>
    <t>การใช้น้ำเพิ่มขึ้นต่อเนื่องจำนวนผู้ใช้อาคารมากขึ้นกิจกรรมมากขึ้นจากกิจกรรมอบรมสัมมนา พฤติกรรมการใช้น้ำที่ไม่ประหยัดของบุคคลกร และประสิทธิภาพของระบบประปาที่ลดลงเนื่องจากอุปกรณ์บางชิ้นเสื่อมสภาพ</t>
  </si>
  <si>
    <t>ทำมาตรการจุดรับแจ้งน้ำรั่ว ตรวจมิเตอร์รายสัปดาห์ และรณรงค์การใช้น้ำอย่างประหยัด รวมถึงการรตรวจสอบระบบน้ำเพิ่มทำการบำรุงแก้ไข</t>
  </si>
  <si>
    <t>เดือนกรกฎาคม 2568</t>
  </si>
  <si>
    <t xml:space="preserve">ผลการใช้น้ำ ประจำเดือน กรกฎาคม 2568 พบว่า มีการใช้น้ำ 642.70 หน่วย คิดเป็นเงิน 5,141.60 บาท มีปริมาณการใช้น้ำ 6.77 หน่วย/คน เมื่อเทียบกับปี 2567 เพิ่มขึ้น 39.1% </t>
  </si>
  <si>
    <t xml:space="preserve">การใช้อาคารมากขึ้นรวมถึงกิจกรรมการใช้ห้องประชุมจากหน่วยงานภายในและภายนอกมากขึ้น และพฤติกรรมของบุคคลภายนอกที่มาใช้อาคารโดยอาจใช้น้ำมากเกินความจำเป็น </t>
  </si>
  <si>
    <t>เดือนสิงหาคม 2568</t>
  </si>
  <si>
    <t xml:space="preserve">ผลการใช้น้ำ ประจำเดือน สิงหาคม 2568 พบว่า มีการใช้น้ำ 696.50 หน่วย คิดเป็นเงิน 5,572.00 บาท มีปริมาณการใช้น้ำ 7.33 หน่วย/คน เมื่อเทียบกับปี 2567 เพิ่มขึ้น 99.8% </t>
  </si>
  <si>
    <t>เกิดจากการใช้ห้องประชุมจากหน่วยงานภายในจำนวนมากประกอบการภายในและภายนอกอาคารมีการจัดกิจกรรมจึงการใช้น้ำในการล้างทำความสะอาดบริเวณหน้าคารในการจัดเตรียมสถานที่ และรดน้ำต้นไม้หน้าอาคาร</t>
  </si>
  <si>
    <t>เดือนกันยายน 2568</t>
  </si>
  <si>
    <t xml:space="preserve">ผลการใช้น้ำ ประจำเดือน กันยายน 2568 พบว่า มีการใช้น้ำ 734.10 หน่วย คิดเป็นเงิน 5,872.80 บาท มีปริมาณการใช้น้ำ 7.73 หน่วย/คน เมื่อเทียบกับปี 2567 เพิ่มขึ้น 106.5% </t>
  </si>
  <si>
    <t>การใช้อาคารมากขึ้นรวมถึงกิจกรรมการใช้ห้องประชุมจากหน่วยงานภายในและภายนอกมากขึ้น และมีการเปิดห้องใช้ทำแลปนักศึกษาเพิ่มขึ้นจึงมีการใช้น้ำในการล้างอุปกรณ์เครื่องแก้วในการทำการทดลองมากขึ้นและพฤติกรรมเปิดน้ำทิ้งไว้ขณะล้างอุปกรณ์ทำให้ใช้น้ำมากเกินความจำเป็น</t>
  </si>
  <si>
    <t>เดือนตุลาคม 2568</t>
  </si>
  <si>
    <t xml:space="preserve">ผลการใช้น้ำ ประจำเดือน ตุลาคม 2568 พบว่า มีการใช้น้ำ 599.40 หน่วย คิดเป็นเงิน 4,795.20 บาท มีปริมาณการใช้น้ำ 6.31 หน่วย/คน เมื่อเทียบกับปี 2567 เพิ่มขึ้น 29.3% </t>
  </si>
  <si>
    <t>การใช้อาคารมากขึ้นรวมถึงกิจกรรมการใช้ห้องประชุม เกิดการรั่วบางจุดที่ไม่ยังไม่ตรวจพบ และพฤติกรรมของนักศึกษาเปิดน้ำทิ้งไว้ขณะล้างอุปกรณ์ทำให้ใช้น้ำมากเกินความจำเป็น</t>
  </si>
  <si>
    <t xml:space="preserve">ทำมาตรการจุดรับแจ้งน้ำรั่ว ตรวจมิเตอร์รายสัปดาห์ และรณรงค์การใช้น้ำอย่างประหยัด และตรวจสุขภัณฑ์ทุกห้องน้ำแบบเช็คลิสต์  </t>
  </si>
  <si>
    <t>เดือนพฤศจิกายน 2568</t>
  </si>
  <si>
    <t xml:space="preserve">ผลการใช้น้ำ ประจำเดือน พฤศจิกายน 2568 พบว่า มีการใช้น้ำ 840.60 หน่วย คิดเป็นเงิน 6,724.80 บาท มีปริมาณการใช้น้ำ 8.85 หน่วย/คน เมื่อเทียบกับปี 2567 เพิ่มขึ้น 65.4% </t>
  </si>
  <si>
    <t xml:space="preserve">เกิดจากการใช้ห้องประชุมจากหน่วยงานภายในจำนวนมาก ประกอบการภายในอาคารมีการจัดกิจกรรม IQS OPEN HOUSE  </t>
  </si>
  <si>
    <t>เดือนธันวาคม 2568</t>
  </si>
  <si>
    <t xml:space="preserve">ผลการใช้น้ำ ประจำเดือน ธันวาคม 2568 พบว่า มีการใช้น้ำ 928.10 หน่วย คิดเป็นเงิน 7,424.80 บาท มีปริมาณการใช้น้ำ 9.77 หน่วย/คน เมื่อเทียบกับปี 2567 ลดลง 10.1% </t>
  </si>
  <si>
    <t>อาจเริ่มมีมาตรการการใช้น้ำที่เข้มขึ้นทำให้พฤติกรรมของบุคลากรปฏิบัติตามมาตรการมากขึ้น และการช่วยกันตรวจเช็คแจ้งจุดหากมีการรั่วซึม</t>
  </si>
  <si>
    <t>ทำมาตรการจุดรับแจ้งน้ำรั่ว ตรวจมิเตอร์รายสัปดาห์ และรณรงค์การใช้น้ำอย่างประหยัด และทำการตรวจระบบครั้งใหญ่ก่อนช่วงวันหยุด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</si>
</sst>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%"/>
    <numFmt numFmtId="166" formatCode="0.0"/>
  </numFmts>
  <fonts count="2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Cordia New"/>
      <family val="2"/>
    </font>
    <font>
      <sz val="10"/>
      <name val="Cordia New"/>
      <family val="2"/>
    </font>
    <font>
      <b/>
      <sz val="16"/>
      <name val="Cordia New"/>
      <family val="2"/>
    </font>
    <font>
      <b/>
      <sz val="20"/>
      <name val="Cordia New"/>
      <family val="2"/>
    </font>
    <font>
      <b/>
      <sz val="10"/>
      <name val="Cordia New"/>
      <family val="2"/>
    </font>
    <font>
      <sz val="10"/>
      <name val="Arial"/>
      <charset val="222"/>
    </font>
    <font>
      <b/>
      <sz val="13"/>
      <color rgb="FFFF0000"/>
      <name val="Arial"/>
      <family val="2"/>
    </font>
    <font>
      <sz val="16"/>
      <name val="Cordia New"/>
      <family val="2"/>
    </font>
    <font>
      <sz val="11"/>
      <name val="Arial"/>
      <family val="2"/>
    </font>
    <font>
      <sz val="16"/>
      <color rgb="FF000000"/>
      <name val="Cordia New"/>
    </font>
    <font>
      <b/>
      <sz val="16"/>
      <color rgb="FF000000"/>
      <name val="Cordia New"/>
    </font>
    <font>
      <b/>
      <sz val="18"/>
      <name val="Cordia New"/>
      <family val="2"/>
      <charset val="222"/>
    </font>
    <font>
      <b/>
      <sz val="20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6"/>
      <color rgb="FF000000"/>
      <name val="Cordia New"/>
      <charset val="1"/>
    </font>
    <font>
      <b/>
      <sz val="24"/>
      <name val="Cordia New"/>
      <family val="2"/>
    </font>
    <font>
      <sz val="24"/>
      <name val="Cordia New"/>
      <family val="2"/>
      <charset val="22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164" fontId="9" fillId="3" borderId="1" xfId="3" applyFont="1" applyFill="1" applyBorder="1"/>
    <xf numFmtId="164" fontId="9" fillId="4" borderId="1" xfId="3" applyFont="1" applyFill="1" applyBorder="1"/>
    <xf numFmtId="164" fontId="9" fillId="2" borderId="1" xfId="3" applyFont="1" applyFill="1" applyBorder="1"/>
    <xf numFmtId="165" fontId="9" fillId="2" borderId="4" xfId="4" applyNumberFormat="1" applyFont="1" applyFill="1" applyBorder="1" applyAlignment="1">
      <alignment horizontal="center" vertical="center" wrapText="1"/>
    </xf>
    <xf numFmtId="165" fontId="9" fillId="2" borderId="1" xfId="4" applyNumberFormat="1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4" fontId="1" fillId="5" borderId="6" xfId="2" applyNumberFormat="1" applyFont="1" applyFill="1" applyBorder="1" applyAlignment="1">
      <alignment horizontal="center" vertical="center" wrapText="1"/>
    </xf>
    <xf numFmtId="4" fontId="1" fillId="0" borderId="6" xfId="2" applyNumberFormat="1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166" fontId="9" fillId="2" borderId="0" xfId="1" applyNumberFormat="1" applyFont="1" applyFill="1"/>
    <xf numFmtId="0" fontId="9" fillId="2" borderId="0" xfId="1" applyFont="1" applyFill="1"/>
    <xf numFmtId="0" fontId="6" fillId="2" borderId="0" xfId="1" applyFont="1" applyFill="1" applyAlignment="1">
      <alignment horizontal="center"/>
    </xf>
    <xf numFmtId="0" fontId="12" fillId="0" borderId="0" xfId="2" applyFont="1" applyAlignment="1">
      <alignment horizontal="left" vertical="top" wrapText="1"/>
    </xf>
    <xf numFmtId="0" fontId="15" fillId="2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16" fillId="2" borderId="0" xfId="1" applyFont="1" applyFill="1" applyAlignment="1">
      <alignment vertical="center" wrapText="1"/>
    </xf>
    <xf numFmtId="0" fontId="16" fillId="4" borderId="0" xfId="1" applyFont="1" applyFill="1" applyAlignment="1">
      <alignment horizontal="center" vertical="center"/>
    </xf>
    <xf numFmtId="0" fontId="15" fillId="2" borderId="0" xfId="1" applyFont="1" applyFill="1"/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vertical="center"/>
    </xf>
    <xf numFmtId="0" fontId="8" fillId="0" borderId="7" xfId="2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/>
    </xf>
    <xf numFmtId="164" fontId="9" fillId="4" borderId="1" xfId="5" applyFont="1" applyFill="1" applyBorder="1"/>
    <xf numFmtId="164" fontId="9" fillId="2" borderId="1" xfId="5" applyFont="1" applyFill="1" applyBorder="1"/>
    <xf numFmtId="164" fontId="9" fillId="3" borderId="1" xfId="5" applyFont="1" applyFill="1" applyBorder="1"/>
    <xf numFmtId="0" fontId="10" fillId="0" borderId="10" xfId="2" applyFont="1" applyBorder="1" applyAlignment="1">
      <alignment horizontal="center" vertical="center" wrapText="1"/>
    </xf>
    <xf numFmtId="4" fontId="1" fillId="5" borderId="1" xfId="2" applyNumberFormat="1" applyFont="1" applyFill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4" fontId="1" fillId="0" borderId="11" xfId="2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4" fontId="1" fillId="0" borderId="13" xfId="2" applyNumberFormat="1" applyFont="1" applyBorder="1" applyAlignment="1">
      <alignment horizontal="center" vertical="center" wrapText="1"/>
    </xf>
    <xf numFmtId="4" fontId="1" fillId="0" borderId="14" xfId="2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/>
    </xf>
    <xf numFmtId="166" fontId="9" fillId="2" borderId="0" xfId="2" applyNumberFormat="1" applyFont="1" applyFill="1"/>
    <xf numFmtId="0" fontId="9" fillId="2" borderId="0" xfId="2" applyFont="1" applyFill="1"/>
    <xf numFmtId="0" fontId="6" fillId="2" borderId="0" xfId="2" applyFont="1" applyFill="1" applyAlignment="1">
      <alignment horizontal="center"/>
    </xf>
    <xf numFmtId="0" fontId="9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18" fillId="6" borderId="0" xfId="2" applyFont="1" applyFill="1" applyAlignment="1">
      <alignment horizontal="right" vertical="center"/>
    </xf>
    <xf numFmtId="0" fontId="19" fillId="6" borderId="0" xfId="2" applyFont="1" applyFill="1" applyAlignment="1">
      <alignment vertical="center"/>
    </xf>
    <xf numFmtId="0" fontId="18" fillId="6" borderId="0" xfId="2" applyFont="1" applyFill="1" applyAlignment="1">
      <alignment horizontal="left" vertical="center"/>
    </xf>
    <xf numFmtId="0" fontId="14" fillId="6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15" fillId="2" borderId="0" xfId="2" applyFont="1" applyFill="1" applyAlignment="1">
      <alignment vertical="center" wrapText="1"/>
    </xf>
    <xf numFmtId="0" fontId="16" fillId="2" borderId="0" xfId="2" applyFont="1" applyFill="1" applyAlignment="1">
      <alignment vertical="center" wrapText="1"/>
    </xf>
    <xf numFmtId="0" fontId="15" fillId="2" borderId="0" xfId="2" applyFont="1" applyFill="1" applyAlignment="1">
      <alignment horizontal="left" vertical="center"/>
    </xf>
    <xf numFmtId="2" fontId="15" fillId="2" borderId="0" xfId="2" applyNumberFormat="1" applyFont="1" applyFill="1" applyAlignment="1">
      <alignment vertical="center"/>
    </xf>
    <xf numFmtId="0" fontId="16" fillId="4" borderId="0" xfId="2" applyFont="1" applyFill="1" applyAlignment="1">
      <alignment horizontal="center" vertical="center"/>
    </xf>
    <xf numFmtId="0" fontId="15" fillId="2" borderId="0" xfId="2" applyFont="1" applyFill="1"/>
    <xf numFmtId="0" fontId="16" fillId="2" borderId="0" xfId="2" applyFont="1" applyFill="1" applyAlignment="1">
      <alignment horizontal="left" vertical="center" wrapText="1"/>
    </xf>
    <xf numFmtId="0" fontId="5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9" fillId="7" borderId="0" xfId="2" applyFont="1" applyFill="1" applyAlignment="1">
      <alignment horizontal="left" vertical="top" wrapText="1"/>
    </xf>
    <xf numFmtId="0" fontId="13" fillId="4" borderId="0" xfId="2" applyFont="1" applyFill="1" applyAlignment="1">
      <alignment horizontal="center" vertical="center"/>
    </xf>
    <xf numFmtId="0" fontId="16" fillId="2" borderId="0" xfId="2" applyFont="1" applyFill="1" applyAlignment="1">
      <alignment vertical="center" wrapText="1"/>
    </xf>
    <xf numFmtId="0" fontId="1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1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14" fillId="6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 wrapText="1"/>
    </xf>
    <xf numFmtId="0" fontId="16" fillId="2" borderId="0" xfId="1" applyFont="1" applyFill="1" applyAlignment="1">
      <alignment vertical="center" wrapText="1"/>
    </xf>
    <xf numFmtId="0" fontId="15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left" vertical="center"/>
    </xf>
    <xf numFmtId="0" fontId="15" fillId="2" borderId="0" xfId="1" applyFont="1" applyFill="1" applyAlignment="1">
      <alignment vertical="center" wrapText="1"/>
    </xf>
    <xf numFmtId="0" fontId="17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 wrapText="1"/>
    </xf>
  </cellXfs>
  <cellStyles count="6">
    <cellStyle name="Normal" xfId="0" builtinId="0"/>
    <cellStyle name="เปอร์เซ็นต์ 2" xfId="4" xr:uid="{6E8B1E87-69FE-4526-976A-E9317188190B}"/>
    <cellStyle name="จุลภาค 2" xfId="3" xr:uid="{2288734E-B76F-4678-B264-1DDCB985BE7E}"/>
    <cellStyle name="จุลภาค 3" xfId="5" xr:uid="{0EF95602-267D-4EE9-8D86-87B4C203D1CD}"/>
    <cellStyle name="ปกติ 2" xfId="1" xr:uid="{C981D1C3-8F9F-4A34-9416-ED0D0122D736}"/>
    <cellStyle name="ปกติ 3" xfId="2" xr:uid="{FE0122BD-3CF6-444A-8CC9-7DBE1AE70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เปรียบเทียบปริมาณการใช้น้ำระหว่างปี</a:t>
            </a:r>
            <a:r>
              <a:rPr lang="en-US"/>
              <a:t> 2568</a:t>
            </a:r>
            <a:r>
              <a:rPr lang="en-US" baseline="0"/>
              <a:t> </a:t>
            </a:r>
            <a:r>
              <a:rPr lang="th-TH"/>
              <a:t>กับ ปี </a:t>
            </a:r>
            <a:r>
              <a:rPr lang="en-US"/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'2569'!$C$4</c:f>
              <c:strCache>
                <c:ptCount val="1"/>
                <c:pt idx="0">
                  <c:v> (ลบ.ม.)ปี2568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'2569'!$C$5:$C$17</c:f>
              <c:numCache>
                <c:formatCode>_-* #,##0.00_-;\-* #,##0.00_-;_-* "-"??_-;_-@_-</c:formatCode>
                <c:ptCount val="13"/>
                <c:pt idx="0">
                  <c:v>939</c:v>
                </c:pt>
                <c:pt idx="1">
                  <c:v>447.5</c:v>
                </c:pt>
                <c:pt idx="2">
                  <c:v>555</c:v>
                </c:pt>
                <c:pt idx="3">
                  <c:v>594.60000000003492</c:v>
                </c:pt>
                <c:pt idx="4">
                  <c:v>697.29999999998836</c:v>
                </c:pt>
                <c:pt idx="5">
                  <c:v>662.70000000001164</c:v>
                </c:pt>
                <c:pt idx="6">
                  <c:v>642.69999999995343</c:v>
                </c:pt>
                <c:pt idx="7">
                  <c:v>696.5</c:v>
                </c:pt>
                <c:pt idx="8">
                  <c:v>734.10000000003492</c:v>
                </c:pt>
                <c:pt idx="9">
                  <c:v>599.39999999996508</c:v>
                </c:pt>
                <c:pt idx="10">
                  <c:v>840.60000000003492</c:v>
                </c:pt>
                <c:pt idx="11">
                  <c:v>928.09999999997672</c:v>
                </c:pt>
                <c:pt idx="12">
                  <c:v>694.79166666666663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D-445F-A729-693EBB43F0F8}"/>
            </c:ext>
          </c:extLst>
        </c:ser>
        <c:ser>
          <c:idx val="1"/>
          <c:order val="1"/>
          <c:tx>
            <c:strRef>
              <c:f>'2569'!$G$4</c:f>
              <c:strCache>
                <c:ptCount val="1"/>
                <c:pt idx="0">
                  <c:v>(ลบ.ม)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'2569'!$G$5:$G$17</c:f>
              <c:numCache>
                <c:formatCode>_-* #,##0.00_-;\-* #,##0.00_-;_-* "-"??_-;_-@_-</c:formatCode>
                <c:ptCount val="13"/>
                <c:pt idx="0">
                  <c:v>1098.4000000000233</c:v>
                </c:pt>
                <c:pt idx="1">
                  <c:v>944.59999999997672</c:v>
                </c:pt>
                <c:pt idx="2">
                  <c:v>909.70000000001164</c:v>
                </c:pt>
                <c:pt idx="3">
                  <c:v>858.29999999998836</c:v>
                </c:pt>
                <c:pt idx="4">
                  <c:v>539.96</c:v>
                </c:pt>
                <c:pt idx="5">
                  <c:v>574.71</c:v>
                </c:pt>
                <c:pt idx="6">
                  <c:v>646.3599999999999</c:v>
                </c:pt>
                <c:pt idx="7">
                  <c:v>592.90999999999985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513.745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D-445F-A729-693EBB43F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91391072"/>
        <c:axId val="1"/>
      </c:barChart>
      <c:catAx>
        <c:axId val="15913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91391072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3933662643704785E-2"/>
          <c:y val="0.89299469630593065"/>
          <c:w val="0.80927463200730276"/>
          <c:h val="8.86878294276437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เปรียบเทียบปริมาณการใช้น้ำต่อคนระหว่าง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'2569'!$E$4</c:f>
              <c:strCache>
                <c:ptCount val="1"/>
                <c:pt idx="0">
                  <c:v>(ลบ.ม./คน) 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'2569'!$E$5:$E$17</c:f>
              <c:numCache>
                <c:formatCode>_-* #,##0.00_-;\-* #,##0.00_-;_-* "-"??_-;_-@_-</c:formatCode>
                <c:ptCount val="13"/>
                <c:pt idx="0">
                  <c:v>1.3319148936170213</c:v>
                </c:pt>
                <c:pt idx="1">
                  <c:v>0.36088709677419356</c:v>
                </c:pt>
                <c:pt idx="2">
                  <c:v>0.39084507042253519</c:v>
                </c:pt>
                <c:pt idx="3">
                  <c:v>0.92906250000005453</c:v>
                </c:pt>
                <c:pt idx="4">
                  <c:v>0.88265822784808656</c:v>
                </c:pt>
                <c:pt idx="5">
                  <c:v>0.3232682926829325</c:v>
                </c:pt>
                <c:pt idx="6">
                  <c:v>0.49249042145590299</c:v>
                </c:pt>
                <c:pt idx="7">
                  <c:v>0.50654545454545452</c:v>
                </c:pt>
                <c:pt idx="8">
                  <c:v>0.58963855421689548</c:v>
                </c:pt>
                <c:pt idx="9">
                  <c:v>0.59346534653461891</c:v>
                </c:pt>
                <c:pt idx="10">
                  <c:v>1.0314110429448282</c:v>
                </c:pt>
                <c:pt idx="11">
                  <c:v>0.98734042553189016</c:v>
                </c:pt>
                <c:pt idx="12">
                  <c:v>0.70162727721453455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6-4A90-A024-75B76E0B6295}"/>
            </c:ext>
          </c:extLst>
        </c:ser>
        <c:ser>
          <c:idx val="1"/>
          <c:order val="1"/>
          <c:tx>
            <c:strRef>
              <c:f>'2569'!$I$4</c:f>
              <c:strCache>
                <c:ptCount val="1"/>
                <c:pt idx="0">
                  <c:v>(ลบ.ม./คน)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'2569'!$I$5:$I$17</c:f>
              <c:numCache>
                <c:formatCode>_-* #,##0.00_-;\-* #,##0.00_-;_-* "-"??_-;_-@_-</c:formatCode>
                <c:ptCount val="13"/>
                <c:pt idx="0">
                  <c:v>11.685106382978971</c:v>
                </c:pt>
                <c:pt idx="1">
                  <c:v>10.048936170212519</c:v>
                </c:pt>
                <c:pt idx="2">
                  <c:v>9.6776595744682083</c:v>
                </c:pt>
                <c:pt idx="3">
                  <c:v>9.1308510638296632</c:v>
                </c:pt>
                <c:pt idx="4">
                  <c:v>5.7442553191489365</c:v>
                </c:pt>
                <c:pt idx="5">
                  <c:v>6.1139361702127664</c:v>
                </c:pt>
                <c:pt idx="6">
                  <c:v>6.8761702127659561</c:v>
                </c:pt>
                <c:pt idx="7">
                  <c:v>6.3075531914893599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5.4653723404255317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56-4A90-A024-75B76E0B6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55105936"/>
        <c:axId val="1"/>
      </c:barChart>
      <c:catAx>
        <c:axId val="35510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355105936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20086353220359"/>
          <c:y val="0.92455811425228374"/>
          <c:w val="0.85613110733053399"/>
          <c:h val="5.66055988317724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8578015748031496"/>
          <c:y val="3.76217585836393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32448765350954339"/>
          <c:w val="0.65239819587957892"/>
          <c:h val="0.485585423790947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BA-48A6-940A-30EE9E7824B9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0BA-48A6-940A-30EE9E7824B9}"/>
              </c:ext>
            </c:extLst>
          </c:dPt>
          <c:cat>
            <c:strRef>
              <c:f>('2569'!$C$4,'2569'!$G$4)</c:f>
              <c:strCache>
                <c:ptCount val="2"/>
                <c:pt idx="0">
                  <c:v> (ลบ.ม.)ปี2568</c:v>
                </c:pt>
                <c:pt idx="1">
                  <c:v>(ลบ.ม) ปี 2569</c:v>
                </c:pt>
              </c:strCache>
            </c:strRef>
          </c:cat>
          <c:val>
            <c:numRef>
              <c:f>('2569'!$C$18,'2569'!$G$18)</c:f>
              <c:numCache>
                <c:formatCode>_-* #,##0.00_-;\-* #,##0.00_-;_-* "-"??_-;_-@_-</c:formatCode>
                <c:ptCount val="2"/>
                <c:pt idx="0">
                  <c:v>8337.5</c:v>
                </c:pt>
                <c:pt idx="1">
                  <c:v>6164.94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BA-48A6-940A-30EE9E78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5381343"/>
        <c:axId val="1"/>
      </c:barChart>
      <c:catAx>
        <c:axId val="1045381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045381343"/>
        <c:crosses val="autoZero"/>
        <c:crossBetween val="between"/>
        <c:majorUnit val="2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814579629159"/>
          <c:y val="2.333338882322584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13-422F-819A-AAED157FEE40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613-422F-819A-AAED157FEE40}"/>
              </c:ext>
            </c:extLst>
          </c:dPt>
          <c:cat>
            <c:strRef>
              <c:f>('2569'!$E$4,'2569'!$I$4)</c:f>
              <c:strCache>
                <c:ptCount val="2"/>
                <c:pt idx="0">
                  <c:v>(ลบ.ม./คน) ปี2568</c:v>
                </c:pt>
                <c:pt idx="1">
                  <c:v>(ลบ.ม./คน) ปี 2569</c:v>
                </c:pt>
              </c:strCache>
            </c:strRef>
          </c:cat>
          <c:val>
            <c:numRef>
              <c:f>('2569'!$E$18,'2569'!$I$18)</c:f>
              <c:numCache>
                <c:formatCode>_-* #,##0.00_-;\-* #,##0.00_-;_-* "-"??_-;_-@_-</c:formatCode>
                <c:ptCount val="2"/>
                <c:pt idx="0">
                  <c:v>8.4195273265744142</c:v>
                </c:pt>
                <c:pt idx="1">
                  <c:v>65.58446808510638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13-422F-819A-AAED157FE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5382783"/>
        <c:axId val="1"/>
      </c:barChart>
      <c:catAx>
        <c:axId val="1045382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045382783"/>
        <c:crosses val="autoZero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เปรียบเทียบปริมาณการใช้น้ำระหว่างปี</a:t>
            </a:r>
            <a:r>
              <a:rPr lang="en-US"/>
              <a:t> 25</a:t>
            </a:r>
            <a:r>
              <a:rPr lang="th-TH"/>
              <a:t>56</a:t>
            </a:r>
            <a:r>
              <a:rPr lang="th-TH" baseline="0"/>
              <a:t> </a:t>
            </a:r>
            <a:r>
              <a:rPr lang="th-TH"/>
              <a:t>กับ ปี </a:t>
            </a:r>
            <a:r>
              <a:rPr lang="en-US"/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[2]น้ำ!$C$4</c:f>
              <c:strCache>
                <c:ptCount val="1"/>
                <c:pt idx="0">
                  <c:v> (หน่วย)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[2]น้ำ!$C$5:$C$17</c:f>
              <c:numCache>
                <c:formatCode>General</c:formatCode>
                <c:ptCount val="13"/>
                <c:pt idx="0">
                  <c:v>422</c:v>
                </c:pt>
                <c:pt idx="1">
                  <c:v>396</c:v>
                </c:pt>
                <c:pt idx="2">
                  <c:v>776</c:v>
                </c:pt>
                <c:pt idx="3">
                  <c:v>548</c:v>
                </c:pt>
                <c:pt idx="4">
                  <c:v>411</c:v>
                </c:pt>
                <c:pt idx="5">
                  <c:v>334</c:v>
                </c:pt>
                <c:pt idx="6">
                  <c:v>519</c:v>
                </c:pt>
                <c:pt idx="7">
                  <c:v>505</c:v>
                </c:pt>
                <c:pt idx="8">
                  <c:v>379</c:v>
                </c:pt>
                <c:pt idx="9">
                  <c:v>412</c:v>
                </c:pt>
                <c:pt idx="10">
                  <c:v>472</c:v>
                </c:pt>
                <c:pt idx="11">
                  <c:v>349</c:v>
                </c:pt>
                <c:pt idx="12">
                  <c:v>460.25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F5-4284-8F29-2BB9110E1012}"/>
            </c:ext>
          </c:extLst>
        </c:ser>
        <c:ser>
          <c:idx val="1"/>
          <c:order val="1"/>
          <c:tx>
            <c:strRef>
              <c:f>[2]น้ำ!$G$4</c:f>
              <c:strCache>
                <c:ptCount val="1"/>
                <c:pt idx="0">
                  <c:v>(หน่วย) 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[2]น้ำ!$G$5:$G$17</c:f>
              <c:numCache>
                <c:formatCode>General</c:formatCode>
                <c:ptCount val="13"/>
                <c:pt idx="0">
                  <c:v>291</c:v>
                </c:pt>
                <c:pt idx="1">
                  <c:v>467.3</c:v>
                </c:pt>
                <c:pt idx="2">
                  <c:v>507.6</c:v>
                </c:pt>
                <c:pt idx="3">
                  <c:v>452.3</c:v>
                </c:pt>
                <c:pt idx="4">
                  <c:v>408.7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177.24166666666667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F5-4284-8F29-2BB9110E1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00974992"/>
        <c:axId val="1"/>
      </c:barChart>
      <c:catAx>
        <c:axId val="190097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900974992"/>
        <c:crosses val="autoZero"/>
        <c:crossBetween val="between"/>
        <c:majorUnit val="100"/>
        <c:min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2488424901943436E-2"/>
          <c:y val="0.89605268666570048"/>
          <c:w val="0.80927452888613649"/>
          <c:h val="8.868750301917782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เปรียบเทียบปริมาณการใช้น้ำต่อคนระหว่าง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[2]น้ำ!$E$4</c:f>
              <c:strCache>
                <c:ptCount val="1"/>
                <c:pt idx="0">
                  <c:v>(หน่วย/คน)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[2]น้ำ!$E$5:$E$17</c:f>
              <c:numCache>
                <c:formatCode>General</c:formatCode>
                <c:ptCount val="13"/>
                <c:pt idx="0">
                  <c:v>4.4893617021276597</c:v>
                </c:pt>
                <c:pt idx="1">
                  <c:v>4.2127659574468082</c:v>
                </c:pt>
                <c:pt idx="2">
                  <c:v>8.2553191489361701</c:v>
                </c:pt>
                <c:pt idx="3">
                  <c:v>5.8297872340425529</c:v>
                </c:pt>
                <c:pt idx="4">
                  <c:v>4.3723404255319149</c:v>
                </c:pt>
                <c:pt idx="5">
                  <c:v>3.5531914893617023</c:v>
                </c:pt>
                <c:pt idx="6">
                  <c:v>5.5212765957446805</c:v>
                </c:pt>
                <c:pt idx="7">
                  <c:v>5.3723404255319149</c:v>
                </c:pt>
                <c:pt idx="8">
                  <c:v>4.0319148936170217</c:v>
                </c:pt>
                <c:pt idx="9">
                  <c:v>4.3829787234042552</c:v>
                </c:pt>
                <c:pt idx="10">
                  <c:v>5.0212765957446805</c:v>
                </c:pt>
                <c:pt idx="11">
                  <c:v>3.7127659574468086</c:v>
                </c:pt>
                <c:pt idx="12">
                  <c:v>4.8962765957446805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E-48A5-B888-137C2F9BC305}"/>
            </c:ext>
          </c:extLst>
        </c:ser>
        <c:ser>
          <c:idx val="1"/>
          <c:order val="1"/>
          <c:tx>
            <c:strRef>
              <c:f>[2]น้ำ!$I$4</c:f>
              <c:strCache>
                <c:ptCount val="1"/>
                <c:pt idx="0">
                  <c:v>(หน่วย/คน)ปี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[2]น้ำ!$I$5:$I$17</c:f>
              <c:numCache>
                <c:formatCode>General</c:formatCode>
                <c:ptCount val="13"/>
                <c:pt idx="0">
                  <c:v>3.0957446808510638</c:v>
                </c:pt>
                <c:pt idx="1">
                  <c:v>4.9712765957446807</c:v>
                </c:pt>
                <c:pt idx="2">
                  <c:v>5.4</c:v>
                </c:pt>
                <c:pt idx="3">
                  <c:v>4.8117021276595748</c:v>
                </c:pt>
                <c:pt idx="4">
                  <c:v>4.3478723404255319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1.8855496453900711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E-48A5-B888-137C2F9BC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06103472"/>
        <c:axId val="1"/>
      </c:barChart>
      <c:catAx>
        <c:axId val="190610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90610347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20091344514139"/>
          <c:y val="0.92770291371806368"/>
          <c:w val="0.86049171819624248"/>
          <c:h val="5.66058673045616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24260882485"/>
          <c:y val="3.34759995491361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493-44C0-A88A-40BD109E478E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F493-44C0-A88A-40BD109E478E}"/>
              </c:ext>
            </c:extLst>
          </c:dPt>
          <c:cat>
            <c:strRef>
              <c:f>([2]น้ำ!$C$4,[2]น้ำ!$G$4)</c:f>
              <c:strCache>
                <c:ptCount val="2"/>
                <c:pt idx="0">
                  <c:v> (หน่วย) ปี2566</c:v>
                </c:pt>
                <c:pt idx="1">
                  <c:v>(หน่วย) ปี 2567</c:v>
                </c:pt>
              </c:strCache>
            </c:strRef>
          </c:cat>
          <c:val>
            <c:numRef>
              <c:f>([2]น้ำ!$C$18,[2]น้ำ!$G$18)</c:f>
              <c:numCache>
                <c:formatCode>General</c:formatCode>
                <c:ptCount val="2"/>
                <c:pt idx="0">
                  <c:v>5523</c:v>
                </c:pt>
                <c:pt idx="1">
                  <c:v>2126.9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93-44C0-A88A-40BD109E4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06102512"/>
        <c:axId val="1"/>
      </c:barChart>
      <c:catAx>
        <c:axId val="190610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906102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797833815077"/>
          <c:y val="2.333333333333333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A4-4293-93E1-B3B431D95315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FA4-4293-93E1-B3B431D95315}"/>
              </c:ext>
            </c:extLst>
          </c:dPt>
          <c:cat>
            <c:strRef>
              <c:f>([2]น้ำ!$E$4,[2]น้ำ!$I$4)</c:f>
              <c:strCache>
                <c:ptCount val="2"/>
                <c:pt idx="0">
                  <c:v>(หน่วย/คน) ปี2566</c:v>
                </c:pt>
                <c:pt idx="1">
                  <c:v>(หน่วย/คน)ปี 2567</c:v>
                </c:pt>
              </c:strCache>
            </c:strRef>
          </c:cat>
          <c:val>
            <c:numRef>
              <c:f>([2]น้ำ!$E$18,[2]น้ำ!$I$18)</c:f>
              <c:numCache>
                <c:formatCode>General</c:formatCode>
                <c:ptCount val="2"/>
                <c:pt idx="0">
                  <c:v>58.755319148936167</c:v>
                </c:pt>
                <c:pt idx="1">
                  <c:v>22.626595744680852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A4-4293-93E1-B3B431D95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1164272"/>
        <c:axId val="1"/>
      </c:barChart>
      <c:catAx>
        <c:axId val="110116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0116427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เปรียบเทียบปริมาณการใช้น้ำระหว่างปี 2557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11887292213473316"/>
          <c:y val="0.16097295129775446"/>
          <c:w val="0.82834930008748908"/>
          <c:h val="0.615886920384951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'2568'!$C$4</c:f>
              <c:strCache>
                <c:ptCount val="1"/>
                <c:pt idx="0">
                  <c:v> (ลบ.ม.) 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'2568'!$C$5:$C$17</c:f>
              <c:numCache>
                <c:formatCode>_-* #,##0.00_-;\-* #,##0.00_-;_-* "-"??_-;_-@_-</c:formatCode>
                <c:ptCount val="13"/>
                <c:pt idx="0">
                  <c:v>291</c:v>
                </c:pt>
                <c:pt idx="1">
                  <c:v>467.29999999998836</c:v>
                </c:pt>
                <c:pt idx="2">
                  <c:v>507.59999999997672</c:v>
                </c:pt>
                <c:pt idx="3">
                  <c:v>452.29999999998836</c:v>
                </c:pt>
                <c:pt idx="4">
                  <c:v>408.70000000001164</c:v>
                </c:pt>
                <c:pt idx="5">
                  <c:v>369</c:v>
                </c:pt>
                <c:pt idx="6">
                  <c:v>462.10000000003492</c:v>
                </c:pt>
                <c:pt idx="7">
                  <c:v>348.59999999997672</c:v>
                </c:pt>
                <c:pt idx="8">
                  <c:v>355.5</c:v>
                </c:pt>
                <c:pt idx="9">
                  <c:v>463.59999999997672</c:v>
                </c:pt>
                <c:pt idx="10">
                  <c:v>508.10000000003492</c:v>
                </c:pt>
                <c:pt idx="11">
                  <c:v>1032.5999999999767</c:v>
                </c:pt>
                <c:pt idx="12">
                  <c:v>472.19999999999709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B-4E3E-9DAA-8960BA67C557}"/>
            </c:ext>
          </c:extLst>
        </c:ser>
        <c:ser>
          <c:idx val="1"/>
          <c:order val="1"/>
          <c:tx>
            <c:strRef>
              <c:f>'2568'!$G$4</c:f>
              <c:strCache>
                <c:ptCount val="1"/>
                <c:pt idx="0">
                  <c:v>(ลบ.ม.) 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'2568'!$G$5:$G$17</c:f>
              <c:numCache>
                <c:formatCode>_-* #,##0.00_-;\-* #,##0.00_-;_-* "-"??_-;_-@_-</c:formatCode>
                <c:ptCount val="13"/>
                <c:pt idx="0">
                  <c:v>939</c:v>
                </c:pt>
                <c:pt idx="1">
                  <c:v>447.5</c:v>
                </c:pt>
                <c:pt idx="2">
                  <c:v>555</c:v>
                </c:pt>
                <c:pt idx="3">
                  <c:v>594.60000000003492</c:v>
                </c:pt>
                <c:pt idx="4">
                  <c:v>697.29999999998836</c:v>
                </c:pt>
                <c:pt idx="5">
                  <c:v>662.70000000001164</c:v>
                </c:pt>
                <c:pt idx="6">
                  <c:v>642.69999999995343</c:v>
                </c:pt>
                <c:pt idx="7">
                  <c:v>696.5</c:v>
                </c:pt>
                <c:pt idx="8">
                  <c:v>734.10000000003492</c:v>
                </c:pt>
                <c:pt idx="9">
                  <c:v>599.39999999996508</c:v>
                </c:pt>
                <c:pt idx="10">
                  <c:v>840.60000000003492</c:v>
                </c:pt>
                <c:pt idx="11">
                  <c:v>928.09999999997672</c:v>
                </c:pt>
                <c:pt idx="12">
                  <c:v>694.79166666666663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CB-4E3E-9DAA-8960BA67C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1005632"/>
        <c:axId val="1801008032"/>
      </c:barChart>
      <c:catAx>
        <c:axId val="180100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008032"/>
        <c:crosses val="autoZero"/>
        <c:auto val="1"/>
        <c:lblAlgn val="ctr"/>
        <c:lblOffset val="100"/>
        <c:noMultiLvlLbl val="0"/>
      </c:catAx>
      <c:valAx>
        <c:axId val="18010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100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เปรียบเทียบปริมาณการใช้น้ำต่อคนระหว่าง 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'2568'!$E$4</c:f>
              <c:strCache>
                <c:ptCount val="1"/>
                <c:pt idx="0">
                  <c:v>(ลบ.ม./คน) 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'2568'!$E$5:$E$17</c:f>
              <c:numCache>
                <c:formatCode>_-* #,##0.00_-;\-* #,##0.00_-;_-* "-"??_-;_-@_-</c:formatCode>
                <c:ptCount val="13"/>
                <c:pt idx="0">
                  <c:v>0.74807197943444725</c:v>
                </c:pt>
                <c:pt idx="1">
                  <c:v>0.53466819221966633</c:v>
                </c:pt>
                <c:pt idx="2">
                  <c:v>0.36943231441046342</c:v>
                </c:pt>
                <c:pt idx="3">
                  <c:v>0.66125730994150345</c:v>
                </c:pt>
                <c:pt idx="4">
                  <c:v>0.4959951456310821</c:v>
                </c:pt>
                <c:pt idx="5">
                  <c:v>0.28626842513576417</c:v>
                </c:pt>
                <c:pt idx="6">
                  <c:v>0.2533442982456332</c:v>
                </c:pt>
                <c:pt idx="7">
                  <c:v>0.18752017213554423</c:v>
                </c:pt>
                <c:pt idx="8">
                  <c:v>0.11165201005025126</c:v>
                </c:pt>
                <c:pt idx="9">
                  <c:v>0.42767527675274603</c:v>
                </c:pt>
                <c:pt idx="10">
                  <c:v>0.48436606291709716</c:v>
                </c:pt>
                <c:pt idx="11">
                  <c:v>1.0767466110531561</c:v>
                </c:pt>
                <c:pt idx="12">
                  <c:v>0.46974981649394615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48-42E7-A83F-A1C7754884DA}"/>
            </c:ext>
          </c:extLst>
        </c:ser>
        <c:ser>
          <c:idx val="1"/>
          <c:order val="1"/>
          <c:tx>
            <c:strRef>
              <c:f>'2568'!$I$4</c:f>
              <c:strCache>
                <c:ptCount val="1"/>
                <c:pt idx="0">
                  <c:v>(ลบ.ม./คน)ปี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'2568'!$I$5:$I$17</c:f>
              <c:numCache>
                <c:formatCode>_-* #,##0.00_-;\-* #,##0.00_-;_-* "-"??_-;_-@_-</c:formatCode>
                <c:ptCount val="13"/>
                <c:pt idx="0">
                  <c:v>1.3319148936170213</c:v>
                </c:pt>
                <c:pt idx="1">
                  <c:v>0.36088709677419356</c:v>
                </c:pt>
                <c:pt idx="2">
                  <c:v>0.39084507042253519</c:v>
                </c:pt>
                <c:pt idx="3">
                  <c:v>0.92906250000005453</c:v>
                </c:pt>
                <c:pt idx="4">
                  <c:v>0.88265822784808656</c:v>
                </c:pt>
                <c:pt idx="5">
                  <c:v>0.3232682926829325</c:v>
                </c:pt>
                <c:pt idx="6">
                  <c:v>0.49249042145590299</c:v>
                </c:pt>
                <c:pt idx="7">
                  <c:v>0.50654545454545452</c:v>
                </c:pt>
                <c:pt idx="8">
                  <c:v>0.58963855421689548</c:v>
                </c:pt>
                <c:pt idx="9">
                  <c:v>0.59346534653461891</c:v>
                </c:pt>
                <c:pt idx="10">
                  <c:v>1.0314110429448282</c:v>
                </c:pt>
                <c:pt idx="11">
                  <c:v>0.98734042553189016</c:v>
                </c:pt>
                <c:pt idx="12">
                  <c:v>0.61599556704839298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48-42E7-A83F-A1C775488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75623"/>
        <c:axId val="301061127"/>
      </c:barChart>
      <c:catAx>
        <c:axId val="275375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61127"/>
        <c:crosses val="autoZero"/>
        <c:auto val="1"/>
        <c:lblAlgn val="ctr"/>
        <c:lblOffset val="100"/>
        <c:noMultiLvlLbl val="0"/>
      </c:catAx>
      <c:valAx>
        <c:axId val="30106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375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เปรียบเทียบการใช้น้ำสะสม 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83-467F-B517-D9180082B0F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('2568'!$C$4,'2568'!$G$4)</c:f>
              <c:strCache>
                <c:ptCount val="2"/>
                <c:pt idx="0">
                  <c:v> (ลบ.ม.) ปี2567</c:v>
                </c:pt>
                <c:pt idx="1">
                  <c:v>(ลบ.ม.) ปี 2568</c:v>
                </c:pt>
              </c:strCache>
            </c:strRef>
          </c:cat>
          <c:val>
            <c:numRef>
              <c:f>('2568'!$C$18,'2568'!$G$18)</c:f>
              <c:numCache>
                <c:formatCode>_-* #,##0.00_-;\-* #,##0.00_-;_-* "-"??_-;_-@_-</c:formatCode>
                <c:ptCount val="2"/>
                <c:pt idx="0">
                  <c:v>5666.3999999999651</c:v>
                </c:pt>
                <c:pt idx="1">
                  <c:v>8337.5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83-467F-B517-D9180082B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903151"/>
        <c:axId val="656894031"/>
      </c:barChart>
      <c:catAx>
        <c:axId val="656903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4031"/>
        <c:crosses val="autoZero"/>
        <c:auto val="1"/>
        <c:lblAlgn val="ctr"/>
        <c:lblOffset val="100"/>
        <c:noMultiLvlLbl val="0"/>
      </c:catAx>
      <c:valAx>
        <c:axId val="656894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903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เปรียบเทียบการใช้น้ำต่อคนสะสมระหว่างปี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01-4767-BC76-3865342F37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('2568'!$E$4,'2568'!$I$4)</c:f>
              <c:strCache>
                <c:ptCount val="2"/>
                <c:pt idx="0">
                  <c:v>(ลบ.ม./คน) ปี2567</c:v>
                </c:pt>
                <c:pt idx="1">
                  <c:v>(ลบ.ม./คน)ปี 2568</c:v>
                </c:pt>
              </c:strCache>
            </c:strRef>
          </c:cat>
          <c:val>
            <c:numRef>
              <c:f>('2568'!$E$18,'2568'!$I$18)</c:f>
              <c:numCache>
                <c:formatCode>_-* #,##0.00_-;\-* #,##0.00_-;_-* "-"??_-;_-@_-</c:formatCode>
                <c:ptCount val="2"/>
                <c:pt idx="0">
                  <c:v>5.6369977979273536</c:v>
                </c:pt>
                <c:pt idx="1">
                  <c:v>8.4195273265744142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01-4767-BC76-3865342F3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3326576"/>
        <c:axId val="893328496"/>
      </c:barChart>
      <c:catAx>
        <c:axId val="89332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3328496"/>
        <c:crosses val="autoZero"/>
        <c:auto val="1"/>
        <c:lblAlgn val="ctr"/>
        <c:lblOffset val="100"/>
        <c:noMultiLvlLbl val="0"/>
      </c:catAx>
      <c:valAx>
        <c:axId val="89332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3326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31269E35-506B-41D7-81B0-1F044B9C2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168D665D-9365-41EF-83A8-B791923FFB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1">
          <a:extLst>
            <a:ext uri="{FF2B5EF4-FFF2-40B4-BE49-F238E27FC236}">
              <a16:creationId xmlns:a16="http://schemas.microsoft.com/office/drawing/2014/main" id="{8EF7A98B-6924-4C11-851F-86B187CB6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2">
          <a:extLst>
            <a:ext uri="{FF2B5EF4-FFF2-40B4-BE49-F238E27FC236}">
              <a16:creationId xmlns:a16="http://schemas.microsoft.com/office/drawing/2014/main" id="{0C90A6C3-A411-4E47-B193-1809CB6DA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597354</xdr:colOff>
      <xdr:row>49</xdr:row>
      <xdr:rowOff>63048</xdr:rowOff>
    </xdr:from>
    <xdr:to>
      <xdr:col>3</xdr:col>
      <xdr:colOff>19480</xdr:colOff>
      <xdr:row>49</xdr:row>
      <xdr:rowOff>326817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FBDA86A8-21FB-4E04-A6B7-72F58ED1897E}"/>
            </a:ext>
          </a:extLst>
        </xdr:cNvPr>
        <xdr:cNvSpPr/>
      </xdr:nvSpPr>
      <xdr:spPr>
        <a:xfrm>
          <a:off x="2092779" y="14979198"/>
          <a:ext cx="260326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49</xdr:row>
      <xdr:rowOff>61688</xdr:rowOff>
    </xdr:from>
    <xdr:to>
      <xdr:col>5</xdr:col>
      <xdr:colOff>685582</xdr:colOff>
      <xdr:row>49</xdr:row>
      <xdr:rowOff>315688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D5EE3CEC-003E-4E23-B072-49E542969525}"/>
            </a:ext>
          </a:extLst>
        </xdr:cNvPr>
        <xdr:cNvSpPr/>
      </xdr:nvSpPr>
      <xdr:spPr>
        <a:xfrm>
          <a:off x="4442279" y="149778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53</xdr:row>
      <xdr:rowOff>72573</xdr:rowOff>
    </xdr:from>
    <xdr:to>
      <xdr:col>2</xdr:col>
      <xdr:colOff>824158</xdr:colOff>
      <xdr:row>53</xdr:row>
      <xdr:rowOff>326573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FA4D362E-E3B1-427D-9E5D-AFB58AC6C619}"/>
            </a:ext>
          </a:extLst>
        </xdr:cNvPr>
        <xdr:cNvSpPr/>
      </xdr:nvSpPr>
      <xdr:spPr>
        <a:xfrm>
          <a:off x="2056040" y="172556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53</xdr:row>
      <xdr:rowOff>71213</xdr:rowOff>
    </xdr:from>
    <xdr:to>
      <xdr:col>5</xdr:col>
      <xdr:colOff>685582</xdr:colOff>
      <xdr:row>53</xdr:row>
      <xdr:rowOff>325213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AE268ABA-CA64-4B79-BD9B-CCC26363C77C}"/>
            </a:ext>
          </a:extLst>
        </xdr:cNvPr>
        <xdr:cNvSpPr/>
      </xdr:nvSpPr>
      <xdr:spPr>
        <a:xfrm>
          <a:off x="4442279" y="172543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57</xdr:row>
      <xdr:rowOff>63048</xdr:rowOff>
    </xdr:from>
    <xdr:to>
      <xdr:col>2</xdr:col>
      <xdr:colOff>824158</xdr:colOff>
      <xdr:row>57</xdr:row>
      <xdr:rowOff>326817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1C826FBE-C1D9-4522-8574-B9EA7EFF62F8}"/>
            </a:ext>
          </a:extLst>
        </xdr:cNvPr>
        <xdr:cNvSpPr/>
      </xdr:nvSpPr>
      <xdr:spPr>
        <a:xfrm>
          <a:off x="2056040" y="1951309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57</xdr:row>
      <xdr:rowOff>61688</xdr:rowOff>
    </xdr:from>
    <xdr:to>
      <xdr:col>5</xdr:col>
      <xdr:colOff>685582</xdr:colOff>
      <xdr:row>57</xdr:row>
      <xdr:rowOff>315688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4E293757-B71B-4ECF-BA21-2E53DA613039}"/>
            </a:ext>
          </a:extLst>
        </xdr:cNvPr>
        <xdr:cNvSpPr/>
      </xdr:nvSpPr>
      <xdr:spPr>
        <a:xfrm>
          <a:off x="4442279" y="195117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61</xdr:row>
      <xdr:rowOff>72573</xdr:rowOff>
    </xdr:from>
    <xdr:to>
      <xdr:col>2</xdr:col>
      <xdr:colOff>824158</xdr:colOff>
      <xdr:row>61</xdr:row>
      <xdr:rowOff>326573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99F4E6DB-4461-4B18-97D1-A0193EF270F6}"/>
            </a:ext>
          </a:extLst>
        </xdr:cNvPr>
        <xdr:cNvSpPr/>
      </xdr:nvSpPr>
      <xdr:spPr>
        <a:xfrm>
          <a:off x="2056040" y="217895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61</xdr:row>
      <xdr:rowOff>71213</xdr:rowOff>
    </xdr:from>
    <xdr:to>
      <xdr:col>5</xdr:col>
      <xdr:colOff>685582</xdr:colOff>
      <xdr:row>61</xdr:row>
      <xdr:rowOff>325213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6DB248C0-D47F-495F-B7AF-C81D72799121}"/>
            </a:ext>
          </a:extLst>
        </xdr:cNvPr>
        <xdr:cNvSpPr/>
      </xdr:nvSpPr>
      <xdr:spPr>
        <a:xfrm>
          <a:off x="4442279" y="217882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65</xdr:row>
      <xdr:rowOff>72573</xdr:rowOff>
    </xdr:from>
    <xdr:to>
      <xdr:col>2</xdr:col>
      <xdr:colOff>824158</xdr:colOff>
      <xdr:row>65</xdr:row>
      <xdr:rowOff>326573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BADA0E41-E18F-4FF2-BF59-2DC4EE97610A}"/>
            </a:ext>
          </a:extLst>
        </xdr:cNvPr>
        <xdr:cNvSpPr/>
      </xdr:nvSpPr>
      <xdr:spPr>
        <a:xfrm>
          <a:off x="2056040" y="240565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65</xdr:row>
      <xdr:rowOff>61688</xdr:rowOff>
    </xdr:from>
    <xdr:to>
      <xdr:col>5</xdr:col>
      <xdr:colOff>685582</xdr:colOff>
      <xdr:row>65</xdr:row>
      <xdr:rowOff>325457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46C2241D-1D36-4FB0-8E58-365C9C3A208E}"/>
            </a:ext>
          </a:extLst>
        </xdr:cNvPr>
        <xdr:cNvSpPr/>
      </xdr:nvSpPr>
      <xdr:spPr>
        <a:xfrm>
          <a:off x="4442279" y="2404563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69</xdr:row>
      <xdr:rowOff>63048</xdr:rowOff>
    </xdr:from>
    <xdr:to>
      <xdr:col>2</xdr:col>
      <xdr:colOff>824158</xdr:colOff>
      <xdr:row>69</xdr:row>
      <xdr:rowOff>326817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F7B82EAD-140E-456A-BB81-59F0FA219356}"/>
            </a:ext>
          </a:extLst>
        </xdr:cNvPr>
        <xdr:cNvSpPr/>
      </xdr:nvSpPr>
      <xdr:spPr>
        <a:xfrm>
          <a:off x="2056040" y="2631394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69</xdr:row>
      <xdr:rowOff>61688</xdr:rowOff>
    </xdr:from>
    <xdr:to>
      <xdr:col>5</xdr:col>
      <xdr:colOff>685582</xdr:colOff>
      <xdr:row>69</xdr:row>
      <xdr:rowOff>315688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CF70A06E-1B0C-417F-A6B4-0CDE7139C1AF}"/>
            </a:ext>
          </a:extLst>
        </xdr:cNvPr>
        <xdr:cNvSpPr/>
      </xdr:nvSpPr>
      <xdr:spPr>
        <a:xfrm>
          <a:off x="4442279" y="2631258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73</xdr:row>
      <xdr:rowOff>72573</xdr:rowOff>
    </xdr:from>
    <xdr:to>
      <xdr:col>2</xdr:col>
      <xdr:colOff>824158</xdr:colOff>
      <xdr:row>73</xdr:row>
      <xdr:rowOff>326573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33CD4D1B-EA68-4114-99F5-C8892017683E}"/>
            </a:ext>
          </a:extLst>
        </xdr:cNvPr>
        <xdr:cNvSpPr/>
      </xdr:nvSpPr>
      <xdr:spPr>
        <a:xfrm>
          <a:off x="2056040" y="285904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73</xdr:row>
      <xdr:rowOff>71213</xdr:rowOff>
    </xdr:from>
    <xdr:to>
      <xdr:col>5</xdr:col>
      <xdr:colOff>685582</xdr:colOff>
      <xdr:row>73</xdr:row>
      <xdr:rowOff>325213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518AC83F-D7A3-42F2-AB33-ED65465E5862}"/>
            </a:ext>
          </a:extLst>
        </xdr:cNvPr>
        <xdr:cNvSpPr/>
      </xdr:nvSpPr>
      <xdr:spPr>
        <a:xfrm>
          <a:off x="4442279" y="285890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77</xdr:row>
      <xdr:rowOff>72573</xdr:rowOff>
    </xdr:from>
    <xdr:to>
      <xdr:col>2</xdr:col>
      <xdr:colOff>824158</xdr:colOff>
      <xdr:row>77</xdr:row>
      <xdr:rowOff>326573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2E7B9B76-A07C-4F04-90EC-2686061880A2}"/>
            </a:ext>
          </a:extLst>
        </xdr:cNvPr>
        <xdr:cNvSpPr/>
      </xdr:nvSpPr>
      <xdr:spPr>
        <a:xfrm>
          <a:off x="2056040" y="30485898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77</xdr:row>
      <xdr:rowOff>71213</xdr:rowOff>
    </xdr:from>
    <xdr:to>
      <xdr:col>5</xdr:col>
      <xdr:colOff>685582</xdr:colOff>
      <xdr:row>77</xdr:row>
      <xdr:rowOff>325213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6C41A93B-4C8D-4174-AD1C-02046BCECA06}"/>
            </a:ext>
          </a:extLst>
        </xdr:cNvPr>
        <xdr:cNvSpPr/>
      </xdr:nvSpPr>
      <xdr:spPr>
        <a:xfrm>
          <a:off x="4442279" y="304845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81</xdr:row>
      <xdr:rowOff>72573</xdr:rowOff>
    </xdr:from>
    <xdr:to>
      <xdr:col>2</xdr:col>
      <xdr:colOff>824158</xdr:colOff>
      <xdr:row>81</xdr:row>
      <xdr:rowOff>326573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EFA74101-8975-4369-9BDB-5C668C09A254}"/>
            </a:ext>
          </a:extLst>
        </xdr:cNvPr>
        <xdr:cNvSpPr/>
      </xdr:nvSpPr>
      <xdr:spPr>
        <a:xfrm>
          <a:off x="2056040" y="323813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81</xdr:row>
      <xdr:rowOff>61688</xdr:rowOff>
    </xdr:from>
    <xdr:to>
      <xdr:col>5</xdr:col>
      <xdr:colOff>685582</xdr:colOff>
      <xdr:row>81</xdr:row>
      <xdr:rowOff>325457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ACA6ACA0-83EB-472D-8DF1-1E0BA37E2867}"/>
            </a:ext>
          </a:extLst>
        </xdr:cNvPr>
        <xdr:cNvSpPr/>
      </xdr:nvSpPr>
      <xdr:spPr>
        <a:xfrm>
          <a:off x="4442279" y="3237048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85</xdr:row>
      <xdr:rowOff>63048</xdr:rowOff>
    </xdr:from>
    <xdr:to>
      <xdr:col>2</xdr:col>
      <xdr:colOff>824158</xdr:colOff>
      <xdr:row>85</xdr:row>
      <xdr:rowOff>326817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8AA25B7F-2FFE-45CE-9E3C-51A75652CAA9}"/>
            </a:ext>
          </a:extLst>
        </xdr:cNvPr>
        <xdr:cNvSpPr/>
      </xdr:nvSpPr>
      <xdr:spPr>
        <a:xfrm>
          <a:off x="2056040" y="34267323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85</xdr:row>
      <xdr:rowOff>61688</xdr:rowOff>
    </xdr:from>
    <xdr:to>
      <xdr:col>5</xdr:col>
      <xdr:colOff>685582</xdr:colOff>
      <xdr:row>85</xdr:row>
      <xdr:rowOff>315688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0DC25E00-5615-44B2-AEC1-53A2AE1E2708}"/>
            </a:ext>
          </a:extLst>
        </xdr:cNvPr>
        <xdr:cNvSpPr/>
      </xdr:nvSpPr>
      <xdr:spPr>
        <a:xfrm>
          <a:off x="4442279" y="342659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89</xdr:row>
      <xdr:rowOff>63048</xdr:rowOff>
    </xdr:from>
    <xdr:to>
      <xdr:col>2</xdr:col>
      <xdr:colOff>824158</xdr:colOff>
      <xdr:row>89</xdr:row>
      <xdr:rowOff>326817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49C60DB2-A5CD-4E76-AE19-E56FE88CC2A5}"/>
            </a:ext>
          </a:extLst>
        </xdr:cNvPr>
        <xdr:cNvSpPr/>
      </xdr:nvSpPr>
      <xdr:spPr>
        <a:xfrm>
          <a:off x="2056040" y="3616279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89</xdr:row>
      <xdr:rowOff>61688</xdr:rowOff>
    </xdr:from>
    <xdr:to>
      <xdr:col>5</xdr:col>
      <xdr:colOff>685582</xdr:colOff>
      <xdr:row>89</xdr:row>
      <xdr:rowOff>315688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7A53F49F-BB96-4ED0-AA20-4E41466C34E5}"/>
            </a:ext>
          </a:extLst>
        </xdr:cNvPr>
        <xdr:cNvSpPr/>
      </xdr:nvSpPr>
      <xdr:spPr>
        <a:xfrm>
          <a:off x="4442279" y="361614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93</xdr:row>
      <xdr:rowOff>72573</xdr:rowOff>
    </xdr:from>
    <xdr:to>
      <xdr:col>2</xdr:col>
      <xdr:colOff>824158</xdr:colOff>
      <xdr:row>93</xdr:row>
      <xdr:rowOff>326573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3E1C8DE0-8235-4F3C-AC7D-47B1581FDB4A}"/>
            </a:ext>
          </a:extLst>
        </xdr:cNvPr>
        <xdr:cNvSpPr/>
      </xdr:nvSpPr>
      <xdr:spPr>
        <a:xfrm>
          <a:off x="2056040" y="38067798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93</xdr:row>
      <xdr:rowOff>71213</xdr:rowOff>
    </xdr:from>
    <xdr:to>
      <xdr:col>5</xdr:col>
      <xdr:colOff>685582</xdr:colOff>
      <xdr:row>93</xdr:row>
      <xdr:rowOff>325213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EA42F0B2-0C0C-4000-BE6B-DCDF6D785995}"/>
            </a:ext>
          </a:extLst>
        </xdr:cNvPr>
        <xdr:cNvSpPr/>
      </xdr:nvSpPr>
      <xdr:spPr>
        <a:xfrm>
          <a:off x="4442279" y="380664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3</xdr:col>
      <xdr:colOff>533853</xdr:colOff>
      <xdr:row>47</xdr:row>
      <xdr:rowOff>99333</xdr:rowOff>
    </xdr:from>
    <xdr:to>
      <xdr:col>3</xdr:col>
      <xdr:colOff>787180</xdr:colOff>
      <xdr:row>47</xdr:row>
      <xdr:rowOff>363102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B7167595-D4EE-4485-9482-FC2655A934CC}"/>
            </a:ext>
          </a:extLst>
        </xdr:cNvPr>
        <xdr:cNvSpPr/>
      </xdr:nvSpPr>
      <xdr:spPr>
        <a:xfrm>
          <a:off x="2867478" y="13996308"/>
          <a:ext cx="253327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541111</xdr:colOff>
      <xdr:row>47</xdr:row>
      <xdr:rowOff>97974</xdr:rowOff>
    </xdr:from>
    <xdr:to>
      <xdr:col>6</xdr:col>
      <xdr:colOff>794439</xdr:colOff>
      <xdr:row>47</xdr:row>
      <xdr:rowOff>351974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7FB48218-DE4D-4E7A-AAF2-6EC37DBC1E53}"/>
            </a:ext>
          </a:extLst>
        </xdr:cNvPr>
        <xdr:cNvSpPr/>
      </xdr:nvSpPr>
      <xdr:spPr>
        <a:xfrm>
          <a:off x="5275036" y="13994949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19</xdr:row>
      <xdr:rowOff>9525</xdr:rowOff>
    </xdr:from>
    <xdr:to>
      <xdr:col>8</xdr:col>
      <xdr:colOff>238125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F3116810-9A99-4E9F-BDFB-BAD58C1416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ED391311-00A9-4528-9631-DD524ECD6830}"/>
            </a:ext>
            <a:ext uri="{147F2762-F138-4A5C-976F-8EAC2B608ADB}">
              <a16:predDERef xmlns:a16="http://schemas.microsoft.com/office/drawing/2014/main" pred="{23A8D6A9-A4F8-446C-B382-4772C6A5B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4088DFAA-8494-4F5F-908F-77C28D5C7EE8}"/>
            </a:ext>
            <a:ext uri="{147F2762-F138-4A5C-976F-8EAC2B608ADB}">
              <a16:predDERef xmlns:a16="http://schemas.microsoft.com/office/drawing/2014/main" pred="{F1431417-7A72-4F9A-A098-BC06D2A527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2DFC59CA-E083-459E-B804-0AFDEB0FD8DA}"/>
            </a:ext>
            <a:ext uri="{147F2762-F138-4A5C-976F-8EAC2B608ADB}">
              <a16:predDERef xmlns:a16="http://schemas.microsoft.com/office/drawing/2014/main" pred="{F984C003-814E-43C3-B182-6360B7D99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10581</xdr:colOff>
      <xdr:row>19</xdr:row>
      <xdr:rowOff>9523</xdr:rowOff>
    </xdr:from>
    <xdr:to>
      <xdr:col>8</xdr:col>
      <xdr:colOff>206373</xdr:colOff>
      <xdr:row>30</xdr:row>
      <xdr:rowOff>84665</xdr:rowOff>
    </xdr:to>
    <xdr:graphicFrame macro="">
      <xdr:nvGraphicFramePr>
        <xdr:cNvPr id="6" name="แผนภูมิ 1">
          <a:extLst>
            <a:ext uri="{FF2B5EF4-FFF2-40B4-BE49-F238E27FC236}">
              <a16:creationId xmlns:a16="http://schemas.microsoft.com/office/drawing/2014/main" id="{F3F97E7D-FA9D-4699-BD9A-F74A67D9A8F1}"/>
            </a:ext>
            <a:ext uri="{147F2762-F138-4A5C-976F-8EAC2B608ADB}">
              <a16:predDERef xmlns:a16="http://schemas.microsoft.com/office/drawing/2014/main" pred="{6C76CB6B-E15D-4FF5-BB40-B394B81787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58509</xdr:colOff>
      <xdr:row>30</xdr:row>
      <xdr:rowOff>111579</xdr:rowOff>
    </xdr:from>
    <xdr:to>
      <xdr:col>8</xdr:col>
      <xdr:colOff>204107</xdr:colOff>
      <xdr:row>41</xdr:row>
      <xdr:rowOff>102054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8F54E602-A5AF-4E26-85B9-C5F5A34DABBA}"/>
            </a:ext>
            <a:ext uri="{147F2762-F138-4A5C-976F-8EAC2B608ADB}">
              <a16:predDERef xmlns:a16="http://schemas.microsoft.com/office/drawing/2014/main" pred="{19B0336C-70FD-481F-BC87-7AABDFEE6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258535</xdr:colOff>
      <xdr:row>19</xdr:row>
      <xdr:rowOff>29934</xdr:rowOff>
    </xdr:from>
    <xdr:to>
      <xdr:col>11</xdr:col>
      <xdr:colOff>544285</xdr:colOff>
      <xdr:row>30</xdr:row>
      <xdr:rowOff>108856</xdr:rowOff>
    </xdr:to>
    <xdr:graphicFrame macro="">
      <xdr:nvGraphicFramePr>
        <xdr:cNvPr id="8" name="แผนภูมิ 3">
          <a:extLst>
            <a:ext uri="{FF2B5EF4-FFF2-40B4-BE49-F238E27FC236}">
              <a16:creationId xmlns:a16="http://schemas.microsoft.com/office/drawing/2014/main" id="{12F7F7A9-EA34-45D4-8C43-FECFF185CEF1}"/>
            </a:ext>
            <a:ext uri="{147F2762-F138-4A5C-976F-8EAC2B608ADB}">
              <a16:predDERef xmlns:a16="http://schemas.microsoft.com/office/drawing/2014/main" pred="{B3AE6F7E-E3D2-4636-80E4-663E0C648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258536</xdr:colOff>
      <xdr:row>30</xdr:row>
      <xdr:rowOff>138793</xdr:rowOff>
    </xdr:from>
    <xdr:to>
      <xdr:col>11</xdr:col>
      <xdr:colOff>557892</xdr:colOff>
      <xdr:row>41</xdr:row>
      <xdr:rowOff>95250</xdr:rowOff>
    </xdr:to>
    <xdr:graphicFrame macro="">
      <xdr:nvGraphicFramePr>
        <xdr:cNvPr id="9" name="แผนภูมิ 4">
          <a:extLst>
            <a:ext uri="{FF2B5EF4-FFF2-40B4-BE49-F238E27FC236}">
              <a16:creationId xmlns:a16="http://schemas.microsoft.com/office/drawing/2014/main" id="{12BD543E-7242-4451-BCC3-B852B9B4927D}"/>
            </a:ext>
            <a:ext uri="{147F2762-F138-4A5C-976F-8EAC2B608ADB}">
              <a16:predDERef xmlns:a16="http://schemas.microsoft.com/office/drawing/2014/main" pred="{FE1F4170-E477-4B36-88EB-6CB47B078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rojectAI\goffice2026\onedrive\greenoffice\2568\3.1(1)&#3586;&#3657;&#3629;&#3617;&#3641;&#3621;&#3585;&#3634;&#3619;&#3651;&#3594;&#3657;&#3609;&#3657;&#3635;.xlsx" TargetMode="External"/><Relationship Id="rId1" Type="http://schemas.openxmlformats.org/officeDocument/2006/relationships/externalLinkPath" Target="file:///G:\ProjectAI\goffice2026\onedrive\greenoffice\2568\3.1(1)&#3586;&#3657;&#3629;&#3617;&#3641;&#3621;&#3585;&#3634;&#3619;&#3651;&#3594;&#3657;&#3609;&#3657;&#3635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umpon_mju_ac_th/Documents/Green/&#3614;&#3619;&#3632;&#3648;&#3607;&#3614;/&#3615;&#3629;&#3619;&#3660;&#3617;&#3651;&#3627;&#3617;&#3656;/&#3627;&#3617;&#3623;&#3604;%203%20&#3586;&#3657;&#3629;%203.1(1)%20&#3610;&#3633;&#3609;&#3607;&#3638;&#3585;&#3585;&#3634;&#3619;&#3651;&#3594;&#3657;&#3652;&#3615;&#3615;&#3657;&#3634;&#3649;&#3621;&#3632;&#3648;&#3594;&#3639;&#3657;&#3629;&#3648;&#3614;&#3621;&#3636;(2).xls" TargetMode="External"/><Relationship Id="rId1" Type="http://schemas.openxmlformats.org/officeDocument/2006/relationships/externalLinkPath" Target="/personal/jumpon_mju_ac_th/Documents/Green/&#3614;&#3619;&#3632;&#3648;&#3607;&#3614;/&#3615;&#3629;&#3619;&#3660;&#3617;&#3651;&#3627;&#3617;&#3656;/&#3627;&#3617;&#3623;&#3604;%203%20&#3586;&#3657;&#3629;%203.1(1)%20&#3610;&#3633;&#3609;&#3607;&#3638;&#3585;&#3585;&#3634;&#3619;&#3651;&#3594;&#3657;&#3652;&#3615;&#3615;&#3657;&#3634;&#3649;&#3621;&#3632;&#3648;&#3594;&#3639;&#3657;&#3629;&#3648;&#3614;&#3621;&#3636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ฟอร์มใหม่"/>
      <sheetName val="2567"/>
      <sheetName val="2568"/>
      <sheetName val="2569"/>
      <sheetName val="น้ำทิ้งเครื่องปรับอากาศ"/>
    </sheetNames>
    <sheetDataSet>
      <sheetData sheetId="0" refreshError="1"/>
      <sheetData sheetId="1" refreshError="1"/>
      <sheetData sheetId="2">
        <row r="4">
          <cell r="C4" t="str">
            <v xml:space="preserve"> (ลบ.ม.) ปี2567</v>
          </cell>
          <cell r="E4" t="str">
            <v>(ลบ.ม./คน) ปี2567</v>
          </cell>
          <cell r="G4" t="str">
            <v>(ลบ.ม.) ปี 2568</v>
          </cell>
          <cell r="I4" t="str">
            <v>(ลบ.ม./คน)ปี 2568</v>
          </cell>
        </row>
        <row r="5">
          <cell r="A5" t="str">
            <v>ม.ค.</v>
          </cell>
          <cell r="C5">
            <v>291</v>
          </cell>
          <cell r="E5">
            <v>0.74807197943444725</v>
          </cell>
          <cell r="G5">
            <v>939</v>
          </cell>
          <cell r="I5">
            <v>1.3319148936170213</v>
          </cell>
        </row>
        <row r="6">
          <cell r="A6" t="str">
            <v>ก.พ.</v>
          </cell>
          <cell r="C6">
            <v>467.29999999998836</v>
          </cell>
          <cell r="E6">
            <v>0.53466819221966633</v>
          </cell>
          <cell r="G6">
            <v>447.5</v>
          </cell>
          <cell r="I6">
            <v>0.36088709677419356</v>
          </cell>
        </row>
        <row r="7">
          <cell r="A7" t="str">
            <v>มี.ค.</v>
          </cell>
          <cell r="C7">
            <v>507.59999999997672</v>
          </cell>
          <cell r="E7">
            <v>0.36943231441046342</v>
          </cell>
          <cell r="G7">
            <v>555</v>
          </cell>
          <cell r="I7">
            <v>0.39084507042253519</v>
          </cell>
        </row>
        <row r="8">
          <cell r="A8" t="str">
            <v>เม.ย.</v>
          </cell>
          <cell r="C8">
            <v>452.29999999998836</v>
          </cell>
          <cell r="E8">
            <v>0.66125730994150345</v>
          </cell>
          <cell r="G8">
            <v>594.60000000003492</v>
          </cell>
          <cell r="I8">
            <v>0.92906250000005453</v>
          </cell>
        </row>
        <row r="9">
          <cell r="A9" t="str">
            <v>พ.ค.</v>
          </cell>
          <cell r="C9">
            <v>408.70000000001164</v>
          </cell>
          <cell r="E9">
            <v>0.4959951456310821</v>
          </cell>
          <cell r="G9">
            <v>697.29999999998836</v>
          </cell>
          <cell r="I9">
            <v>0.88265822784808656</v>
          </cell>
        </row>
        <row r="10">
          <cell r="A10" t="str">
            <v>มิ.ย.</v>
          </cell>
          <cell r="C10">
            <v>369</v>
          </cell>
          <cell r="E10">
            <v>0.28626842513576417</v>
          </cell>
          <cell r="G10">
            <v>662.70000000001164</v>
          </cell>
          <cell r="I10">
            <v>0.3232682926829325</v>
          </cell>
        </row>
        <row r="11">
          <cell r="A11" t="str">
            <v>ก.ค.</v>
          </cell>
          <cell r="C11">
            <v>462.10000000003492</v>
          </cell>
          <cell r="E11">
            <v>0.2533442982456332</v>
          </cell>
          <cell r="G11">
            <v>642.69999999995343</v>
          </cell>
          <cell r="I11">
            <v>0.49249042145590299</v>
          </cell>
        </row>
        <row r="12">
          <cell r="A12" t="str">
            <v>ส.ค.</v>
          </cell>
          <cell r="C12">
            <v>348.59999999997672</v>
          </cell>
          <cell r="E12">
            <v>0.18752017213554423</v>
          </cell>
          <cell r="G12">
            <v>696.5</v>
          </cell>
          <cell r="I12">
            <v>0.50654545454545452</v>
          </cell>
        </row>
        <row r="13">
          <cell r="A13" t="str">
            <v>ก.ย.</v>
          </cell>
          <cell r="C13">
            <v>355.5</v>
          </cell>
          <cell r="E13">
            <v>0.11165201005025126</v>
          </cell>
          <cell r="G13">
            <v>734.10000000003492</v>
          </cell>
          <cell r="I13">
            <v>0.58963855421689548</v>
          </cell>
        </row>
        <row r="14">
          <cell r="A14" t="str">
            <v>ต.ค.</v>
          </cell>
          <cell r="C14">
            <v>463.59999999997672</v>
          </cell>
          <cell r="E14">
            <v>0.42767527675274603</v>
          </cell>
          <cell r="G14">
            <v>599.39999999996508</v>
          </cell>
          <cell r="I14">
            <v>0.59346534653461891</v>
          </cell>
        </row>
        <row r="15">
          <cell r="A15" t="str">
            <v>พ.ย.</v>
          </cell>
          <cell r="C15">
            <v>508.10000000003492</v>
          </cell>
          <cell r="E15">
            <v>0.48436606291709716</v>
          </cell>
          <cell r="G15">
            <v>840.60000000003492</v>
          </cell>
          <cell r="I15">
            <v>1.0314110429448282</v>
          </cell>
        </row>
        <row r="16">
          <cell r="A16" t="str">
            <v>ธ.ค.</v>
          </cell>
          <cell r="C16">
            <v>1032.5999999999767</v>
          </cell>
          <cell r="E16">
            <v>1.0767466110531561</v>
          </cell>
          <cell r="G16">
            <v>928.09999999997672</v>
          </cell>
          <cell r="I16">
            <v>0.98734042553189016</v>
          </cell>
        </row>
        <row r="17">
          <cell r="A17" t="str">
            <v>เฉลี่ย</v>
          </cell>
          <cell r="C17">
            <v>472.19999999999709</v>
          </cell>
          <cell r="E17">
            <v>0.46974981649394615</v>
          </cell>
          <cell r="G17">
            <v>694.79166666666663</v>
          </cell>
          <cell r="I17">
            <v>0.61599556704839298</v>
          </cell>
        </row>
        <row r="18">
          <cell r="C18">
            <v>5666.3999999999651</v>
          </cell>
          <cell r="E18">
            <v>5.6369977979273536</v>
          </cell>
          <cell r="G18">
            <v>8337.5</v>
          </cell>
          <cell r="I18">
            <v>8.4195273265744142</v>
          </cell>
        </row>
      </sheetData>
      <sheetData sheetId="3">
        <row r="4">
          <cell r="C4" t="str">
            <v xml:space="preserve"> (ลบ.ม.)ปี2568</v>
          </cell>
          <cell r="E4" t="str">
            <v>(ลบ.ม./คน) ปี2568</v>
          </cell>
          <cell r="G4" t="str">
            <v>(ลบ.ม) ปี 2569</v>
          </cell>
          <cell r="I4" t="str">
            <v>(ลบ.ม./คน) ปี 2569</v>
          </cell>
        </row>
        <row r="5">
          <cell r="A5" t="str">
            <v>ม.ค.</v>
          </cell>
          <cell r="C5">
            <v>939</v>
          </cell>
          <cell r="E5">
            <v>1.3319148936170213</v>
          </cell>
          <cell r="G5">
            <v>1098.4000000000233</v>
          </cell>
          <cell r="I5" t="e">
            <v>#DIV/0!</v>
          </cell>
        </row>
        <row r="6">
          <cell r="A6" t="str">
            <v>ก.พ.</v>
          </cell>
          <cell r="C6">
            <v>447.5</v>
          </cell>
          <cell r="E6">
            <v>0.36088709677419356</v>
          </cell>
          <cell r="G6">
            <v>944.59999999997672</v>
          </cell>
          <cell r="I6" t="e">
            <v>#DIV/0!</v>
          </cell>
        </row>
        <row r="7">
          <cell r="A7" t="str">
            <v>มี.ค.</v>
          </cell>
          <cell r="C7">
            <v>555</v>
          </cell>
          <cell r="E7">
            <v>0.39084507042253519</v>
          </cell>
          <cell r="G7">
            <v>909.70000000001164</v>
          </cell>
          <cell r="I7" t="e">
            <v>#DIV/0!</v>
          </cell>
        </row>
        <row r="8">
          <cell r="A8" t="str">
            <v>เม.ย.</v>
          </cell>
          <cell r="C8">
            <v>594.60000000003492</v>
          </cell>
          <cell r="E8">
            <v>0.92906250000005453</v>
          </cell>
          <cell r="G8">
            <v>858.29999999998836</v>
          </cell>
          <cell r="I8" t="e">
            <v>#DIV/0!</v>
          </cell>
        </row>
        <row r="9">
          <cell r="A9" t="str">
            <v>พ.ค.</v>
          </cell>
          <cell r="C9">
            <v>697.29999999998836</v>
          </cell>
          <cell r="E9">
            <v>0.88265822784808656</v>
          </cell>
          <cell r="G9">
            <v>539.96</v>
          </cell>
          <cell r="I9" t="e">
            <v>#DIV/0!</v>
          </cell>
        </row>
        <row r="10">
          <cell r="A10" t="str">
            <v>มิ.ย.</v>
          </cell>
          <cell r="C10">
            <v>662.70000000001164</v>
          </cell>
          <cell r="E10">
            <v>0.3232682926829325</v>
          </cell>
          <cell r="G10">
            <v>574.71</v>
          </cell>
          <cell r="I10" t="e">
            <v>#DIV/0!</v>
          </cell>
        </row>
        <row r="11">
          <cell r="A11" t="str">
            <v>ก.ค.</v>
          </cell>
          <cell r="C11">
            <v>642.69999999995343</v>
          </cell>
          <cell r="E11">
            <v>0.49249042145590299</v>
          </cell>
          <cell r="G11">
            <v>646.3599999999999</v>
          </cell>
          <cell r="I11" t="e">
            <v>#DIV/0!</v>
          </cell>
        </row>
        <row r="12">
          <cell r="A12" t="str">
            <v>ส.ค.</v>
          </cell>
          <cell r="C12">
            <v>696.5</v>
          </cell>
          <cell r="E12">
            <v>0.50654545454545452</v>
          </cell>
          <cell r="G12">
            <v>0</v>
          </cell>
          <cell r="I12" t="e">
            <v>#DIV/0!</v>
          </cell>
        </row>
        <row r="13">
          <cell r="A13" t="str">
            <v>ก.ย.</v>
          </cell>
          <cell r="C13">
            <v>734.10000000003492</v>
          </cell>
          <cell r="E13">
            <v>0.58963855421689548</v>
          </cell>
          <cell r="G13">
            <v>0</v>
          </cell>
          <cell r="I13" t="e">
            <v>#DIV/0!</v>
          </cell>
        </row>
        <row r="14">
          <cell r="A14" t="str">
            <v>ต.ค.</v>
          </cell>
          <cell r="C14">
            <v>599.39999999996508</v>
          </cell>
          <cell r="E14">
            <v>0.59346534653461891</v>
          </cell>
          <cell r="G14">
            <v>0</v>
          </cell>
          <cell r="I14" t="e">
            <v>#DIV/0!</v>
          </cell>
        </row>
        <row r="15">
          <cell r="A15" t="str">
            <v>พ.ย.</v>
          </cell>
          <cell r="C15">
            <v>840.60000000003492</v>
          </cell>
          <cell r="E15">
            <v>1.0314110429448282</v>
          </cell>
          <cell r="G15">
            <v>0</v>
          </cell>
          <cell r="I15" t="e">
            <v>#DIV/0!</v>
          </cell>
        </row>
        <row r="16">
          <cell r="A16" t="str">
            <v>ธ.ค.</v>
          </cell>
          <cell r="C16">
            <v>928.09999999997672</v>
          </cell>
          <cell r="E16">
            <v>0.98734042553189016</v>
          </cell>
          <cell r="G16">
            <v>0</v>
          </cell>
          <cell r="I16" t="e">
            <v>#DIV/0!</v>
          </cell>
        </row>
        <row r="17">
          <cell r="A17" t="str">
            <v>เฉลี่ย</v>
          </cell>
          <cell r="C17">
            <v>694.79166666666663</v>
          </cell>
          <cell r="E17">
            <v>0.70162727721453455</v>
          </cell>
          <cell r="G17">
            <v>464.33583333333331</v>
          </cell>
          <cell r="I17" t="e">
            <v>#DIV/0!</v>
          </cell>
        </row>
        <row r="18">
          <cell r="C18">
            <v>8337.5</v>
          </cell>
          <cell r="E18">
            <v>8.4195273265744142</v>
          </cell>
          <cell r="G18">
            <v>5572.03</v>
          </cell>
          <cell r="I18" t="e">
            <v>#DIV/0!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ไฟฟ้า"/>
      <sheetName val="น้ำมันเชื้อเพลิง"/>
      <sheetName val="น้ำ"/>
      <sheetName val="น้ำมันเชื้อเพลิง แยกทะเบียนรถ"/>
    </sheetNames>
    <sheetDataSet>
      <sheetData sheetId="0" refreshError="1"/>
      <sheetData sheetId="1" refreshError="1"/>
      <sheetData sheetId="2">
        <row r="4">
          <cell r="C4" t="str">
            <v xml:space="preserve"> (หน่วย) ปี2566</v>
          </cell>
          <cell r="E4" t="str">
            <v>(หน่วย/คน) ปี2566</v>
          </cell>
          <cell r="G4" t="str">
            <v>(หน่วย) ปี 2567</v>
          </cell>
          <cell r="I4" t="str">
            <v>(หน่วย/คน)ปี 2567</v>
          </cell>
        </row>
        <row r="5">
          <cell r="A5" t="str">
            <v>ม.ค.</v>
          </cell>
          <cell r="C5">
            <v>422</v>
          </cell>
          <cell r="E5">
            <v>4.4893617021276597</v>
          </cell>
          <cell r="G5">
            <v>291</v>
          </cell>
          <cell r="I5">
            <v>3.0957446808510638</v>
          </cell>
        </row>
        <row r="6">
          <cell r="A6" t="str">
            <v>ก.พ.</v>
          </cell>
          <cell r="C6">
            <v>396</v>
          </cell>
          <cell r="E6">
            <v>4.2127659574468082</v>
          </cell>
          <cell r="G6">
            <v>467.3</v>
          </cell>
          <cell r="I6">
            <v>4.9712765957446807</v>
          </cell>
        </row>
        <row r="7">
          <cell r="A7" t="str">
            <v>มี.ค.</v>
          </cell>
          <cell r="C7">
            <v>776</v>
          </cell>
          <cell r="E7">
            <v>8.2553191489361701</v>
          </cell>
          <cell r="G7">
            <v>507.6</v>
          </cell>
          <cell r="I7">
            <v>5.4</v>
          </cell>
        </row>
        <row r="8">
          <cell r="A8" t="str">
            <v>เม.ย.</v>
          </cell>
          <cell r="C8">
            <v>548</v>
          </cell>
          <cell r="E8">
            <v>5.8297872340425529</v>
          </cell>
          <cell r="G8">
            <v>452.3</v>
          </cell>
          <cell r="I8">
            <v>4.8117021276595748</v>
          </cell>
        </row>
        <row r="9">
          <cell r="A9" t="str">
            <v>พ.ค.</v>
          </cell>
          <cell r="C9">
            <v>411</v>
          </cell>
          <cell r="E9">
            <v>4.3723404255319149</v>
          </cell>
          <cell r="G9">
            <v>408.7</v>
          </cell>
          <cell r="I9">
            <v>4.3478723404255319</v>
          </cell>
        </row>
        <row r="10">
          <cell r="A10" t="str">
            <v>มิ.ย.</v>
          </cell>
          <cell r="C10">
            <v>334</v>
          </cell>
          <cell r="E10">
            <v>3.5531914893617023</v>
          </cell>
          <cell r="G10">
            <v>0</v>
          </cell>
          <cell r="I10">
            <v>0</v>
          </cell>
        </row>
        <row r="11">
          <cell r="A11" t="str">
            <v>ก.ค.</v>
          </cell>
          <cell r="C11">
            <v>519</v>
          </cell>
          <cell r="E11">
            <v>5.5212765957446805</v>
          </cell>
          <cell r="G11">
            <v>0</v>
          </cell>
          <cell r="I11">
            <v>0</v>
          </cell>
        </row>
        <row r="12">
          <cell r="A12" t="str">
            <v>ส.ค.</v>
          </cell>
          <cell r="C12">
            <v>505</v>
          </cell>
          <cell r="E12">
            <v>5.3723404255319149</v>
          </cell>
          <cell r="G12">
            <v>0</v>
          </cell>
          <cell r="I12">
            <v>0</v>
          </cell>
        </row>
        <row r="13">
          <cell r="A13" t="str">
            <v>ก.ย.</v>
          </cell>
          <cell r="C13">
            <v>379</v>
          </cell>
          <cell r="E13">
            <v>4.0319148936170217</v>
          </cell>
          <cell r="G13">
            <v>0</v>
          </cell>
          <cell r="I13">
            <v>0</v>
          </cell>
        </row>
        <row r="14">
          <cell r="A14" t="str">
            <v>ต.ค.</v>
          </cell>
          <cell r="C14">
            <v>412</v>
          </cell>
          <cell r="E14">
            <v>4.3829787234042552</v>
          </cell>
          <cell r="G14">
            <v>0</v>
          </cell>
          <cell r="I14">
            <v>0</v>
          </cell>
        </row>
        <row r="15">
          <cell r="A15" t="str">
            <v>พ.ย.</v>
          </cell>
          <cell r="C15">
            <v>472</v>
          </cell>
          <cell r="E15">
            <v>5.0212765957446805</v>
          </cell>
          <cell r="G15">
            <v>0</v>
          </cell>
          <cell r="I15">
            <v>0</v>
          </cell>
        </row>
        <row r="16">
          <cell r="A16" t="str">
            <v>ธ.ค.</v>
          </cell>
          <cell r="C16">
            <v>349</v>
          </cell>
          <cell r="E16">
            <v>3.7127659574468086</v>
          </cell>
          <cell r="G16">
            <v>0</v>
          </cell>
          <cell r="I16">
            <v>0</v>
          </cell>
        </row>
        <row r="17">
          <cell r="A17" t="str">
            <v>เฉลี่ย</v>
          </cell>
          <cell r="C17">
            <v>460.25</v>
          </cell>
          <cell r="E17">
            <v>4.8962765957446805</v>
          </cell>
          <cell r="G17">
            <v>177.24166666666667</v>
          </cell>
          <cell r="I17">
            <v>1.8855496453900711</v>
          </cell>
        </row>
        <row r="18">
          <cell r="C18">
            <v>5523</v>
          </cell>
          <cell r="E18">
            <v>58.755319148936167</v>
          </cell>
          <cell r="G18">
            <v>2126.9</v>
          </cell>
          <cell r="I18">
            <v>22.626595744680852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F747-561A-4E0B-B039-7274BB948CFB}">
  <dimension ref="A1:S99"/>
  <sheetViews>
    <sheetView tabSelected="1" zoomScaleNormal="100" zoomScaleSheetLayoutView="80" workbookViewId="0">
      <selection activeCell="U9" sqref="U9"/>
    </sheetView>
  </sheetViews>
  <sheetFormatPr defaultRowHeight="21.75" customHeight="1"/>
  <cols>
    <col min="1" max="1" width="9.625" style="55" customWidth="1"/>
    <col min="2" max="2" width="10" style="31" customWidth="1"/>
    <col min="3" max="5" width="11" style="31" customWidth="1"/>
    <col min="6" max="6" width="9.5" style="31" customWidth="1"/>
    <col min="7" max="9" width="11" style="31" customWidth="1"/>
    <col min="10" max="10" width="11.375" style="31" customWidth="1"/>
    <col min="11" max="11" width="13.875" style="31" customWidth="1"/>
    <col min="12" max="12" width="9" style="31"/>
    <col min="13" max="13" width="17.125" style="31" bestFit="1" customWidth="1"/>
    <col min="14" max="15" width="12.75" style="31" customWidth="1"/>
    <col min="16" max="16" width="9.75" style="31" customWidth="1"/>
    <col min="17" max="255" width="9" style="31"/>
    <col min="256" max="256" width="9.625" style="31" customWidth="1"/>
    <col min="257" max="257" width="10" style="31" customWidth="1"/>
    <col min="258" max="260" width="11" style="31" customWidth="1"/>
    <col min="261" max="261" width="9.5" style="31" customWidth="1"/>
    <col min="262" max="264" width="11" style="31" customWidth="1"/>
    <col min="265" max="265" width="11.375" style="31" customWidth="1"/>
    <col min="266" max="266" width="13.875" style="31" customWidth="1"/>
    <col min="267" max="511" width="9" style="31"/>
    <col min="512" max="512" width="9.625" style="31" customWidth="1"/>
    <col min="513" max="513" width="10" style="31" customWidth="1"/>
    <col min="514" max="516" width="11" style="31" customWidth="1"/>
    <col min="517" max="517" width="9.5" style="31" customWidth="1"/>
    <col min="518" max="520" width="11" style="31" customWidth="1"/>
    <col min="521" max="521" width="11.375" style="31" customWidth="1"/>
    <col min="522" max="522" width="13.875" style="31" customWidth="1"/>
    <col min="523" max="767" width="9" style="31"/>
    <col min="768" max="768" width="9.625" style="31" customWidth="1"/>
    <col min="769" max="769" width="10" style="31" customWidth="1"/>
    <col min="770" max="772" width="11" style="31" customWidth="1"/>
    <col min="773" max="773" width="9.5" style="31" customWidth="1"/>
    <col min="774" max="776" width="11" style="31" customWidth="1"/>
    <col min="777" max="777" width="11.375" style="31" customWidth="1"/>
    <col min="778" max="778" width="13.875" style="31" customWidth="1"/>
    <col min="779" max="1023" width="9" style="31"/>
    <col min="1024" max="1024" width="9.625" style="31" customWidth="1"/>
    <col min="1025" max="1025" width="10" style="31" customWidth="1"/>
    <col min="1026" max="1028" width="11" style="31" customWidth="1"/>
    <col min="1029" max="1029" width="9.5" style="31" customWidth="1"/>
    <col min="1030" max="1032" width="11" style="31" customWidth="1"/>
    <col min="1033" max="1033" width="11.375" style="31" customWidth="1"/>
    <col min="1034" max="1034" width="13.875" style="31" customWidth="1"/>
    <col min="1035" max="1279" width="9" style="31"/>
    <col min="1280" max="1280" width="9.625" style="31" customWidth="1"/>
    <col min="1281" max="1281" width="10" style="31" customWidth="1"/>
    <col min="1282" max="1284" width="11" style="31" customWidth="1"/>
    <col min="1285" max="1285" width="9.5" style="31" customWidth="1"/>
    <col min="1286" max="1288" width="11" style="31" customWidth="1"/>
    <col min="1289" max="1289" width="11.375" style="31" customWidth="1"/>
    <col min="1290" max="1290" width="13.875" style="31" customWidth="1"/>
    <col min="1291" max="1535" width="9" style="31"/>
    <col min="1536" max="1536" width="9.625" style="31" customWidth="1"/>
    <col min="1537" max="1537" width="10" style="31" customWidth="1"/>
    <col min="1538" max="1540" width="11" style="31" customWidth="1"/>
    <col min="1541" max="1541" width="9.5" style="31" customWidth="1"/>
    <col min="1542" max="1544" width="11" style="31" customWidth="1"/>
    <col min="1545" max="1545" width="11.375" style="31" customWidth="1"/>
    <col min="1546" max="1546" width="13.875" style="31" customWidth="1"/>
    <col min="1547" max="1791" width="9" style="31"/>
    <col min="1792" max="1792" width="9.625" style="31" customWidth="1"/>
    <col min="1793" max="1793" width="10" style="31" customWidth="1"/>
    <col min="1794" max="1796" width="11" style="31" customWidth="1"/>
    <col min="1797" max="1797" width="9.5" style="31" customWidth="1"/>
    <col min="1798" max="1800" width="11" style="31" customWidth="1"/>
    <col min="1801" max="1801" width="11.375" style="31" customWidth="1"/>
    <col min="1802" max="1802" width="13.875" style="31" customWidth="1"/>
    <col min="1803" max="2047" width="9" style="31"/>
    <col min="2048" max="2048" width="9.625" style="31" customWidth="1"/>
    <col min="2049" max="2049" width="10" style="31" customWidth="1"/>
    <col min="2050" max="2052" width="11" style="31" customWidth="1"/>
    <col min="2053" max="2053" width="9.5" style="31" customWidth="1"/>
    <col min="2054" max="2056" width="11" style="31" customWidth="1"/>
    <col min="2057" max="2057" width="11.375" style="31" customWidth="1"/>
    <col min="2058" max="2058" width="13.875" style="31" customWidth="1"/>
    <col min="2059" max="2303" width="9" style="31"/>
    <col min="2304" max="2304" width="9.625" style="31" customWidth="1"/>
    <col min="2305" max="2305" width="10" style="31" customWidth="1"/>
    <col min="2306" max="2308" width="11" style="31" customWidth="1"/>
    <col min="2309" max="2309" width="9.5" style="31" customWidth="1"/>
    <col min="2310" max="2312" width="11" style="31" customWidth="1"/>
    <col min="2313" max="2313" width="11.375" style="31" customWidth="1"/>
    <col min="2314" max="2314" width="13.875" style="31" customWidth="1"/>
    <col min="2315" max="2559" width="9" style="31"/>
    <col min="2560" max="2560" width="9.625" style="31" customWidth="1"/>
    <col min="2561" max="2561" width="10" style="31" customWidth="1"/>
    <col min="2562" max="2564" width="11" style="31" customWidth="1"/>
    <col min="2565" max="2565" width="9.5" style="31" customWidth="1"/>
    <col min="2566" max="2568" width="11" style="31" customWidth="1"/>
    <col min="2569" max="2569" width="11.375" style="31" customWidth="1"/>
    <col min="2570" max="2570" width="13.875" style="31" customWidth="1"/>
    <col min="2571" max="2815" width="9" style="31"/>
    <col min="2816" max="2816" width="9.625" style="31" customWidth="1"/>
    <col min="2817" max="2817" width="10" style="31" customWidth="1"/>
    <col min="2818" max="2820" width="11" style="31" customWidth="1"/>
    <col min="2821" max="2821" width="9.5" style="31" customWidth="1"/>
    <col min="2822" max="2824" width="11" style="31" customWidth="1"/>
    <col min="2825" max="2825" width="11.375" style="31" customWidth="1"/>
    <col min="2826" max="2826" width="13.875" style="31" customWidth="1"/>
    <col min="2827" max="3071" width="9" style="31"/>
    <col min="3072" max="3072" width="9.625" style="31" customWidth="1"/>
    <col min="3073" max="3073" width="10" style="31" customWidth="1"/>
    <col min="3074" max="3076" width="11" style="31" customWidth="1"/>
    <col min="3077" max="3077" width="9.5" style="31" customWidth="1"/>
    <col min="3078" max="3080" width="11" style="31" customWidth="1"/>
    <col min="3081" max="3081" width="11.375" style="31" customWidth="1"/>
    <col min="3082" max="3082" width="13.875" style="31" customWidth="1"/>
    <col min="3083" max="3327" width="9" style="31"/>
    <col min="3328" max="3328" width="9.625" style="31" customWidth="1"/>
    <col min="3329" max="3329" width="10" style="31" customWidth="1"/>
    <col min="3330" max="3332" width="11" style="31" customWidth="1"/>
    <col min="3333" max="3333" width="9.5" style="31" customWidth="1"/>
    <col min="3334" max="3336" width="11" style="31" customWidth="1"/>
    <col min="3337" max="3337" width="11.375" style="31" customWidth="1"/>
    <col min="3338" max="3338" width="13.875" style="31" customWidth="1"/>
    <col min="3339" max="3583" width="9" style="31"/>
    <col min="3584" max="3584" width="9.625" style="31" customWidth="1"/>
    <col min="3585" max="3585" width="10" style="31" customWidth="1"/>
    <col min="3586" max="3588" width="11" style="31" customWidth="1"/>
    <col min="3589" max="3589" width="9.5" style="31" customWidth="1"/>
    <col min="3590" max="3592" width="11" style="31" customWidth="1"/>
    <col min="3593" max="3593" width="11.375" style="31" customWidth="1"/>
    <col min="3594" max="3594" width="13.875" style="31" customWidth="1"/>
    <col min="3595" max="3839" width="9" style="31"/>
    <col min="3840" max="3840" width="9.625" style="31" customWidth="1"/>
    <col min="3841" max="3841" width="10" style="31" customWidth="1"/>
    <col min="3842" max="3844" width="11" style="31" customWidth="1"/>
    <col min="3845" max="3845" width="9.5" style="31" customWidth="1"/>
    <col min="3846" max="3848" width="11" style="31" customWidth="1"/>
    <col min="3849" max="3849" width="11.375" style="31" customWidth="1"/>
    <col min="3850" max="3850" width="13.875" style="31" customWidth="1"/>
    <col min="3851" max="4095" width="9" style="31"/>
    <col min="4096" max="4096" width="9.625" style="31" customWidth="1"/>
    <col min="4097" max="4097" width="10" style="31" customWidth="1"/>
    <col min="4098" max="4100" width="11" style="31" customWidth="1"/>
    <col min="4101" max="4101" width="9.5" style="31" customWidth="1"/>
    <col min="4102" max="4104" width="11" style="31" customWidth="1"/>
    <col min="4105" max="4105" width="11.375" style="31" customWidth="1"/>
    <col min="4106" max="4106" width="13.875" style="31" customWidth="1"/>
    <col min="4107" max="4351" width="9" style="31"/>
    <col min="4352" max="4352" width="9.625" style="31" customWidth="1"/>
    <col min="4353" max="4353" width="10" style="31" customWidth="1"/>
    <col min="4354" max="4356" width="11" style="31" customWidth="1"/>
    <col min="4357" max="4357" width="9.5" style="31" customWidth="1"/>
    <col min="4358" max="4360" width="11" style="31" customWidth="1"/>
    <col min="4361" max="4361" width="11.375" style="31" customWidth="1"/>
    <col min="4362" max="4362" width="13.875" style="31" customWidth="1"/>
    <col min="4363" max="4607" width="9" style="31"/>
    <col min="4608" max="4608" width="9.625" style="31" customWidth="1"/>
    <col min="4609" max="4609" width="10" style="31" customWidth="1"/>
    <col min="4610" max="4612" width="11" style="31" customWidth="1"/>
    <col min="4613" max="4613" width="9.5" style="31" customWidth="1"/>
    <col min="4614" max="4616" width="11" style="31" customWidth="1"/>
    <col min="4617" max="4617" width="11.375" style="31" customWidth="1"/>
    <col min="4618" max="4618" width="13.875" style="31" customWidth="1"/>
    <col min="4619" max="4863" width="9" style="31"/>
    <col min="4864" max="4864" width="9.625" style="31" customWidth="1"/>
    <col min="4865" max="4865" width="10" style="31" customWidth="1"/>
    <col min="4866" max="4868" width="11" style="31" customWidth="1"/>
    <col min="4869" max="4869" width="9.5" style="31" customWidth="1"/>
    <col min="4870" max="4872" width="11" style="31" customWidth="1"/>
    <col min="4873" max="4873" width="11.375" style="31" customWidth="1"/>
    <col min="4874" max="4874" width="13.875" style="31" customWidth="1"/>
    <col min="4875" max="5119" width="9" style="31"/>
    <col min="5120" max="5120" width="9.625" style="31" customWidth="1"/>
    <col min="5121" max="5121" width="10" style="31" customWidth="1"/>
    <col min="5122" max="5124" width="11" style="31" customWidth="1"/>
    <col min="5125" max="5125" width="9.5" style="31" customWidth="1"/>
    <col min="5126" max="5128" width="11" style="31" customWidth="1"/>
    <col min="5129" max="5129" width="11.375" style="31" customWidth="1"/>
    <col min="5130" max="5130" width="13.875" style="31" customWidth="1"/>
    <col min="5131" max="5375" width="9" style="31"/>
    <col min="5376" max="5376" width="9.625" style="31" customWidth="1"/>
    <col min="5377" max="5377" width="10" style="31" customWidth="1"/>
    <col min="5378" max="5380" width="11" style="31" customWidth="1"/>
    <col min="5381" max="5381" width="9.5" style="31" customWidth="1"/>
    <col min="5382" max="5384" width="11" style="31" customWidth="1"/>
    <col min="5385" max="5385" width="11.375" style="31" customWidth="1"/>
    <col min="5386" max="5386" width="13.875" style="31" customWidth="1"/>
    <col min="5387" max="5631" width="9" style="31"/>
    <col min="5632" max="5632" width="9.625" style="31" customWidth="1"/>
    <col min="5633" max="5633" width="10" style="31" customWidth="1"/>
    <col min="5634" max="5636" width="11" style="31" customWidth="1"/>
    <col min="5637" max="5637" width="9.5" style="31" customWidth="1"/>
    <col min="5638" max="5640" width="11" style="31" customWidth="1"/>
    <col min="5641" max="5641" width="11.375" style="31" customWidth="1"/>
    <col min="5642" max="5642" width="13.875" style="31" customWidth="1"/>
    <col min="5643" max="5887" width="9" style="31"/>
    <col min="5888" max="5888" width="9.625" style="31" customWidth="1"/>
    <col min="5889" max="5889" width="10" style="31" customWidth="1"/>
    <col min="5890" max="5892" width="11" style="31" customWidth="1"/>
    <col min="5893" max="5893" width="9.5" style="31" customWidth="1"/>
    <col min="5894" max="5896" width="11" style="31" customWidth="1"/>
    <col min="5897" max="5897" width="11.375" style="31" customWidth="1"/>
    <col min="5898" max="5898" width="13.875" style="31" customWidth="1"/>
    <col min="5899" max="6143" width="9" style="31"/>
    <col min="6144" max="6144" width="9.625" style="31" customWidth="1"/>
    <col min="6145" max="6145" width="10" style="31" customWidth="1"/>
    <col min="6146" max="6148" width="11" style="31" customWidth="1"/>
    <col min="6149" max="6149" width="9.5" style="31" customWidth="1"/>
    <col min="6150" max="6152" width="11" style="31" customWidth="1"/>
    <col min="6153" max="6153" width="11.375" style="31" customWidth="1"/>
    <col min="6154" max="6154" width="13.875" style="31" customWidth="1"/>
    <col min="6155" max="6399" width="9" style="31"/>
    <col min="6400" max="6400" width="9.625" style="31" customWidth="1"/>
    <col min="6401" max="6401" width="10" style="31" customWidth="1"/>
    <col min="6402" max="6404" width="11" style="31" customWidth="1"/>
    <col min="6405" max="6405" width="9.5" style="31" customWidth="1"/>
    <col min="6406" max="6408" width="11" style="31" customWidth="1"/>
    <col min="6409" max="6409" width="11.375" style="31" customWidth="1"/>
    <col min="6410" max="6410" width="13.875" style="31" customWidth="1"/>
    <col min="6411" max="6655" width="9" style="31"/>
    <col min="6656" max="6656" width="9.625" style="31" customWidth="1"/>
    <col min="6657" max="6657" width="10" style="31" customWidth="1"/>
    <col min="6658" max="6660" width="11" style="31" customWidth="1"/>
    <col min="6661" max="6661" width="9.5" style="31" customWidth="1"/>
    <col min="6662" max="6664" width="11" style="31" customWidth="1"/>
    <col min="6665" max="6665" width="11.375" style="31" customWidth="1"/>
    <col min="6666" max="6666" width="13.875" style="31" customWidth="1"/>
    <col min="6667" max="6911" width="9" style="31"/>
    <col min="6912" max="6912" width="9.625" style="31" customWidth="1"/>
    <col min="6913" max="6913" width="10" style="31" customWidth="1"/>
    <col min="6914" max="6916" width="11" style="31" customWidth="1"/>
    <col min="6917" max="6917" width="9.5" style="31" customWidth="1"/>
    <col min="6918" max="6920" width="11" style="31" customWidth="1"/>
    <col min="6921" max="6921" width="11.375" style="31" customWidth="1"/>
    <col min="6922" max="6922" width="13.875" style="31" customWidth="1"/>
    <col min="6923" max="7167" width="9" style="31"/>
    <col min="7168" max="7168" width="9.625" style="31" customWidth="1"/>
    <col min="7169" max="7169" width="10" style="31" customWidth="1"/>
    <col min="7170" max="7172" width="11" style="31" customWidth="1"/>
    <col min="7173" max="7173" width="9.5" style="31" customWidth="1"/>
    <col min="7174" max="7176" width="11" style="31" customWidth="1"/>
    <col min="7177" max="7177" width="11.375" style="31" customWidth="1"/>
    <col min="7178" max="7178" width="13.875" style="31" customWidth="1"/>
    <col min="7179" max="7423" width="9" style="31"/>
    <col min="7424" max="7424" width="9.625" style="31" customWidth="1"/>
    <col min="7425" max="7425" width="10" style="31" customWidth="1"/>
    <col min="7426" max="7428" width="11" style="31" customWidth="1"/>
    <col min="7429" max="7429" width="9.5" style="31" customWidth="1"/>
    <col min="7430" max="7432" width="11" style="31" customWidth="1"/>
    <col min="7433" max="7433" width="11.375" style="31" customWidth="1"/>
    <col min="7434" max="7434" width="13.875" style="31" customWidth="1"/>
    <col min="7435" max="7679" width="9" style="31"/>
    <col min="7680" max="7680" width="9.625" style="31" customWidth="1"/>
    <col min="7681" max="7681" width="10" style="31" customWidth="1"/>
    <col min="7682" max="7684" width="11" style="31" customWidth="1"/>
    <col min="7685" max="7685" width="9.5" style="31" customWidth="1"/>
    <col min="7686" max="7688" width="11" style="31" customWidth="1"/>
    <col min="7689" max="7689" width="11.375" style="31" customWidth="1"/>
    <col min="7690" max="7690" width="13.875" style="31" customWidth="1"/>
    <col min="7691" max="7935" width="9" style="31"/>
    <col min="7936" max="7936" width="9.625" style="31" customWidth="1"/>
    <col min="7937" max="7937" width="10" style="31" customWidth="1"/>
    <col min="7938" max="7940" width="11" style="31" customWidth="1"/>
    <col min="7941" max="7941" width="9.5" style="31" customWidth="1"/>
    <col min="7942" max="7944" width="11" style="31" customWidth="1"/>
    <col min="7945" max="7945" width="11.375" style="31" customWidth="1"/>
    <col min="7946" max="7946" width="13.875" style="31" customWidth="1"/>
    <col min="7947" max="8191" width="9" style="31"/>
    <col min="8192" max="8192" width="9.625" style="31" customWidth="1"/>
    <col min="8193" max="8193" width="10" style="31" customWidth="1"/>
    <col min="8194" max="8196" width="11" style="31" customWidth="1"/>
    <col min="8197" max="8197" width="9.5" style="31" customWidth="1"/>
    <col min="8198" max="8200" width="11" style="31" customWidth="1"/>
    <col min="8201" max="8201" width="11.375" style="31" customWidth="1"/>
    <col min="8202" max="8202" width="13.875" style="31" customWidth="1"/>
    <col min="8203" max="8447" width="9" style="31"/>
    <col min="8448" max="8448" width="9.625" style="31" customWidth="1"/>
    <col min="8449" max="8449" width="10" style="31" customWidth="1"/>
    <col min="8450" max="8452" width="11" style="31" customWidth="1"/>
    <col min="8453" max="8453" width="9.5" style="31" customWidth="1"/>
    <col min="8454" max="8456" width="11" style="31" customWidth="1"/>
    <col min="8457" max="8457" width="11.375" style="31" customWidth="1"/>
    <col min="8458" max="8458" width="13.875" style="31" customWidth="1"/>
    <col min="8459" max="8703" width="9" style="31"/>
    <col min="8704" max="8704" width="9.625" style="31" customWidth="1"/>
    <col min="8705" max="8705" width="10" style="31" customWidth="1"/>
    <col min="8706" max="8708" width="11" style="31" customWidth="1"/>
    <col min="8709" max="8709" width="9.5" style="31" customWidth="1"/>
    <col min="8710" max="8712" width="11" style="31" customWidth="1"/>
    <col min="8713" max="8713" width="11.375" style="31" customWidth="1"/>
    <col min="8714" max="8714" width="13.875" style="31" customWidth="1"/>
    <col min="8715" max="8959" width="9" style="31"/>
    <col min="8960" max="8960" width="9.625" style="31" customWidth="1"/>
    <col min="8961" max="8961" width="10" style="31" customWidth="1"/>
    <col min="8962" max="8964" width="11" style="31" customWidth="1"/>
    <col min="8965" max="8965" width="9.5" style="31" customWidth="1"/>
    <col min="8966" max="8968" width="11" style="31" customWidth="1"/>
    <col min="8969" max="8969" width="11.375" style="31" customWidth="1"/>
    <col min="8970" max="8970" width="13.875" style="31" customWidth="1"/>
    <col min="8971" max="9215" width="9" style="31"/>
    <col min="9216" max="9216" width="9.625" style="31" customWidth="1"/>
    <col min="9217" max="9217" width="10" style="31" customWidth="1"/>
    <col min="9218" max="9220" width="11" style="31" customWidth="1"/>
    <col min="9221" max="9221" width="9.5" style="31" customWidth="1"/>
    <col min="9222" max="9224" width="11" style="31" customWidth="1"/>
    <col min="9225" max="9225" width="11.375" style="31" customWidth="1"/>
    <col min="9226" max="9226" width="13.875" style="31" customWidth="1"/>
    <col min="9227" max="9471" width="9" style="31"/>
    <col min="9472" max="9472" width="9.625" style="31" customWidth="1"/>
    <col min="9473" max="9473" width="10" style="31" customWidth="1"/>
    <col min="9474" max="9476" width="11" style="31" customWidth="1"/>
    <col min="9477" max="9477" width="9.5" style="31" customWidth="1"/>
    <col min="9478" max="9480" width="11" style="31" customWidth="1"/>
    <col min="9481" max="9481" width="11.375" style="31" customWidth="1"/>
    <col min="9482" max="9482" width="13.875" style="31" customWidth="1"/>
    <col min="9483" max="9727" width="9" style="31"/>
    <col min="9728" max="9728" width="9.625" style="31" customWidth="1"/>
    <col min="9729" max="9729" width="10" style="31" customWidth="1"/>
    <col min="9730" max="9732" width="11" style="31" customWidth="1"/>
    <col min="9733" max="9733" width="9.5" style="31" customWidth="1"/>
    <col min="9734" max="9736" width="11" style="31" customWidth="1"/>
    <col min="9737" max="9737" width="11.375" style="31" customWidth="1"/>
    <col min="9738" max="9738" width="13.875" style="31" customWidth="1"/>
    <col min="9739" max="9983" width="9" style="31"/>
    <col min="9984" max="9984" width="9.625" style="31" customWidth="1"/>
    <col min="9985" max="9985" width="10" style="31" customWidth="1"/>
    <col min="9986" max="9988" width="11" style="31" customWidth="1"/>
    <col min="9989" max="9989" width="9.5" style="31" customWidth="1"/>
    <col min="9990" max="9992" width="11" style="31" customWidth="1"/>
    <col min="9993" max="9993" width="11.375" style="31" customWidth="1"/>
    <col min="9994" max="9994" width="13.875" style="31" customWidth="1"/>
    <col min="9995" max="10239" width="9" style="31"/>
    <col min="10240" max="10240" width="9.625" style="31" customWidth="1"/>
    <col min="10241" max="10241" width="10" style="31" customWidth="1"/>
    <col min="10242" max="10244" width="11" style="31" customWidth="1"/>
    <col min="10245" max="10245" width="9.5" style="31" customWidth="1"/>
    <col min="10246" max="10248" width="11" style="31" customWidth="1"/>
    <col min="10249" max="10249" width="11.375" style="31" customWidth="1"/>
    <col min="10250" max="10250" width="13.875" style="31" customWidth="1"/>
    <col min="10251" max="10495" width="9" style="31"/>
    <col min="10496" max="10496" width="9.625" style="31" customWidth="1"/>
    <col min="10497" max="10497" width="10" style="31" customWidth="1"/>
    <col min="10498" max="10500" width="11" style="31" customWidth="1"/>
    <col min="10501" max="10501" width="9.5" style="31" customWidth="1"/>
    <col min="10502" max="10504" width="11" style="31" customWidth="1"/>
    <col min="10505" max="10505" width="11.375" style="31" customWidth="1"/>
    <col min="10506" max="10506" width="13.875" style="31" customWidth="1"/>
    <col min="10507" max="10751" width="9" style="31"/>
    <col min="10752" max="10752" width="9.625" style="31" customWidth="1"/>
    <col min="10753" max="10753" width="10" style="31" customWidth="1"/>
    <col min="10754" max="10756" width="11" style="31" customWidth="1"/>
    <col min="10757" max="10757" width="9.5" style="31" customWidth="1"/>
    <col min="10758" max="10760" width="11" style="31" customWidth="1"/>
    <col min="10761" max="10761" width="11.375" style="31" customWidth="1"/>
    <col min="10762" max="10762" width="13.875" style="31" customWidth="1"/>
    <col min="10763" max="11007" width="9" style="31"/>
    <col min="11008" max="11008" width="9.625" style="31" customWidth="1"/>
    <col min="11009" max="11009" width="10" style="31" customWidth="1"/>
    <col min="11010" max="11012" width="11" style="31" customWidth="1"/>
    <col min="11013" max="11013" width="9.5" style="31" customWidth="1"/>
    <col min="11014" max="11016" width="11" style="31" customWidth="1"/>
    <col min="11017" max="11017" width="11.375" style="31" customWidth="1"/>
    <col min="11018" max="11018" width="13.875" style="31" customWidth="1"/>
    <col min="11019" max="11263" width="9" style="31"/>
    <col min="11264" max="11264" width="9.625" style="31" customWidth="1"/>
    <col min="11265" max="11265" width="10" style="31" customWidth="1"/>
    <col min="11266" max="11268" width="11" style="31" customWidth="1"/>
    <col min="11269" max="11269" width="9.5" style="31" customWidth="1"/>
    <col min="11270" max="11272" width="11" style="31" customWidth="1"/>
    <col min="11273" max="11273" width="11.375" style="31" customWidth="1"/>
    <col min="11274" max="11274" width="13.875" style="31" customWidth="1"/>
    <col min="11275" max="11519" width="9" style="31"/>
    <col min="11520" max="11520" width="9.625" style="31" customWidth="1"/>
    <col min="11521" max="11521" width="10" style="31" customWidth="1"/>
    <col min="11522" max="11524" width="11" style="31" customWidth="1"/>
    <col min="11525" max="11525" width="9.5" style="31" customWidth="1"/>
    <col min="11526" max="11528" width="11" style="31" customWidth="1"/>
    <col min="11529" max="11529" width="11.375" style="31" customWidth="1"/>
    <col min="11530" max="11530" width="13.875" style="31" customWidth="1"/>
    <col min="11531" max="11775" width="9" style="31"/>
    <col min="11776" max="11776" width="9.625" style="31" customWidth="1"/>
    <col min="11777" max="11777" width="10" style="31" customWidth="1"/>
    <col min="11778" max="11780" width="11" style="31" customWidth="1"/>
    <col min="11781" max="11781" width="9.5" style="31" customWidth="1"/>
    <col min="11782" max="11784" width="11" style="31" customWidth="1"/>
    <col min="11785" max="11785" width="11.375" style="31" customWidth="1"/>
    <col min="11786" max="11786" width="13.875" style="31" customWidth="1"/>
    <col min="11787" max="12031" width="9" style="31"/>
    <col min="12032" max="12032" width="9.625" style="31" customWidth="1"/>
    <col min="12033" max="12033" width="10" style="31" customWidth="1"/>
    <col min="12034" max="12036" width="11" style="31" customWidth="1"/>
    <col min="12037" max="12037" width="9.5" style="31" customWidth="1"/>
    <col min="12038" max="12040" width="11" style="31" customWidth="1"/>
    <col min="12041" max="12041" width="11.375" style="31" customWidth="1"/>
    <col min="12042" max="12042" width="13.875" style="31" customWidth="1"/>
    <col min="12043" max="12287" width="9" style="31"/>
    <col min="12288" max="12288" width="9.625" style="31" customWidth="1"/>
    <col min="12289" max="12289" width="10" style="31" customWidth="1"/>
    <col min="12290" max="12292" width="11" style="31" customWidth="1"/>
    <col min="12293" max="12293" width="9.5" style="31" customWidth="1"/>
    <col min="12294" max="12296" width="11" style="31" customWidth="1"/>
    <col min="12297" max="12297" width="11.375" style="31" customWidth="1"/>
    <col min="12298" max="12298" width="13.875" style="31" customWidth="1"/>
    <col min="12299" max="12543" width="9" style="31"/>
    <col min="12544" max="12544" width="9.625" style="31" customWidth="1"/>
    <col min="12545" max="12545" width="10" style="31" customWidth="1"/>
    <col min="12546" max="12548" width="11" style="31" customWidth="1"/>
    <col min="12549" max="12549" width="9.5" style="31" customWidth="1"/>
    <col min="12550" max="12552" width="11" style="31" customWidth="1"/>
    <col min="12553" max="12553" width="11.375" style="31" customWidth="1"/>
    <col min="12554" max="12554" width="13.875" style="31" customWidth="1"/>
    <col min="12555" max="12799" width="9" style="31"/>
    <col min="12800" max="12800" width="9.625" style="31" customWidth="1"/>
    <col min="12801" max="12801" width="10" style="31" customWidth="1"/>
    <col min="12802" max="12804" width="11" style="31" customWidth="1"/>
    <col min="12805" max="12805" width="9.5" style="31" customWidth="1"/>
    <col min="12806" max="12808" width="11" style="31" customWidth="1"/>
    <col min="12809" max="12809" width="11.375" style="31" customWidth="1"/>
    <col min="12810" max="12810" width="13.875" style="31" customWidth="1"/>
    <col min="12811" max="13055" width="9" style="31"/>
    <col min="13056" max="13056" width="9.625" style="31" customWidth="1"/>
    <col min="13057" max="13057" width="10" style="31" customWidth="1"/>
    <col min="13058" max="13060" width="11" style="31" customWidth="1"/>
    <col min="13061" max="13061" width="9.5" style="31" customWidth="1"/>
    <col min="13062" max="13064" width="11" style="31" customWidth="1"/>
    <col min="13065" max="13065" width="11.375" style="31" customWidth="1"/>
    <col min="13066" max="13066" width="13.875" style="31" customWidth="1"/>
    <col min="13067" max="13311" width="9" style="31"/>
    <col min="13312" max="13312" width="9.625" style="31" customWidth="1"/>
    <col min="13313" max="13313" width="10" style="31" customWidth="1"/>
    <col min="13314" max="13316" width="11" style="31" customWidth="1"/>
    <col min="13317" max="13317" width="9.5" style="31" customWidth="1"/>
    <col min="13318" max="13320" width="11" style="31" customWidth="1"/>
    <col min="13321" max="13321" width="11.375" style="31" customWidth="1"/>
    <col min="13322" max="13322" width="13.875" style="31" customWidth="1"/>
    <col min="13323" max="13567" width="9" style="31"/>
    <col min="13568" max="13568" width="9.625" style="31" customWidth="1"/>
    <col min="13569" max="13569" width="10" style="31" customWidth="1"/>
    <col min="13570" max="13572" width="11" style="31" customWidth="1"/>
    <col min="13573" max="13573" width="9.5" style="31" customWidth="1"/>
    <col min="13574" max="13576" width="11" style="31" customWidth="1"/>
    <col min="13577" max="13577" width="11.375" style="31" customWidth="1"/>
    <col min="13578" max="13578" width="13.875" style="31" customWidth="1"/>
    <col min="13579" max="13823" width="9" style="31"/>
    <col min="13824" max="13824" width="9.625" style="31" customWidth="1"/>
    <col min="13825" max="13825" width="10" style="31" customWidth="1"/>
    <col min="13826" max="13828" width="11" style="31" customWidth="1"/>
    <col min="13829" max="13829" width="9.5" style="31" customWidth="1"/>
    <col min="13830" max="13832" width="11" style="31" customWidth="1"/>
    <col min="13833" max="13833" width="11.375" style="31" customWidth="1"/>
    <col min="13834" max="13834" width="13.875" style="31" customWidth="1"/>
    <col min="13835" max="14079" width="9" style="31"/>
    <col min="14080" max="14080" width="9.625" style="31" customWidth="1"/>
    <col min="14081" max="14081" width="10" style="31" customWidth="1"/>
    <col min="14082" max="14084" width="11" style="31" customWidth="1"/>
    <col min="14085" max="14085" width="9.5" style="31" customWidth="1"/>
    <col min="14086" max="14088" width="11" style="31" customWidth="1"/>
    <col min="14089" max="14089" width="11.375" style="31" customWidth="1"/>
    <col min="14090" max="14090" width="13.875" style="31" customWidth="1"/>
    <col min="14091" max="14335" width="9" style="31"/>
    <col min="14336" max="14336" width="9.625" style="31" customWidth="1"/>
    <col min="14337" max="14337" width="10" style="31" customWidth="1"/>
    <col min="14338" max="14340" width="11" style="31" customWidth="1"/>
    <col min="14341" max="14341" width="9.5" style="31" customWidth="1"/>
    <col min="14342" max="14344" width="11" style="31" customWidth="1"/>
    <col min="14345" max="14345" width="11.375" style="31" customWidth="1"/>
    <col min="14346" max="14346" width="13.875" style="31" customWidth="1"/>
    <col min="14347" max="14591" width="9" style="31"/>
    <col min="14592" max="14592" width="9.625" style="31" customWidth="1"/>
    <col min="14593" max="14593" width="10" style="31" customWidth="1"/>
    <col min="14594" max="14596" width="11" style="31" customWidth="1"/>
    <col min="14597" max="14597" width="9.5" style="31" customWidth="1"/>
    <col min="14598" max="14600" width="11" style="31" customWidth="1"/>
    <col min="14601" max="14601" width="11.375" style="31" customWidth="1"/>
    <col min="14602" max="14602" width="13.875" style="31" customWidth="1"/>
    <col min="14603" max="14847" width="9" style="31"/>
    <col min="14848" max="14848" width="9.625" style="31" customWidth="1"/>
    <col min="14849" max="14849" width="10" style="31" customWidth="1"/>
    <col min="14850" max="14852" width="11" style="31" customWidth="1"/>
    <col min="14853" max="14853" width="9.5" style="31" customWidth="1"/>
    <col min="14854" max="14856" width="11" style="31" customWidth="1"/>
    <col min="14857" max="14857" width="11.375" style="31" customWidth="1"/>
    <col min="14858" max="14858" width="13.875" style="31" customWidth="1"/>
    <col min="14859" max="15103" width="9" style="31"/>
    <col min="15104" max="15104" width="9.625" style="31" customWidth="1"/>
    <col min="15105" max="15105" width="10" style="31" customWidth="1"/>
    <col min="15106" max="15108" width="11" style="31" customWidth="1"/>
    <col min="15109" max="15109" width="9.5" style="31" customWidth="1"/>
    <col min="15110" max="15112" width="11" style="31" customWidth="1"/>
    <col min="15113" max="15113" width="11.375" style="31" customWidth="1"/>
    <col min="15114" max="15114" width="13.875" style="31" customWidth="1"/>
    <col min="15115" max="15359" width="9" style="31"/>
    <col min="15360" max="15360" width="9.625" style="31" customWidth="1"/>
    <col min="15361" max="15361" width="10" style="31" customWidth="1"/>
    <col min="15362" max="15364" width="11" style="31" customWidth="1"/>
    <col min="15365" max="15365" width="9.5" style="31" customWidth="1"/>
    <col min="15366" max="15368" width="11" style="31" customWidth="1"/>
    <col min="15369" max="15369" width="11.375" style="31" customWidth="1"/>
    <col min="15370" max="15370" width="13.875" style="31" customWidth="1"/>
    <col min="15371" max="15615" width="9" style="31"/>
    <col min="15616" max="15616" width="9.625" style="31" customWidth="1"/>
    <col min="15617" max="15617" width="10" style="31" customWidth="1"/>
    <col min="15618" max="15620" width="11" style="31" customWidth="1"/>
    <col min="15621" max="15621" width="9.5" style="31" customWidth="1"/>
    <col min="15622" max="15624" width="11" style="31" customWidth="1"/>
    <col min="15625" max="15625" width="11.375" style="31" customWidth="1"/>
    <col min="15626" max="15626" width="13.875" style="31" customWidth="1"/>
    <col min="15627" max="15871" width="9" style="31"/>
    <col min="15872" max="15872" width="9.625" style="31" customWidth="1"/>
    <col min="15873" max="15873" width="10" style="31" customWidth="1"/>
    <col min="15874" max="15876" width="11" style="31" customWidth="1"/>
    <col min="15877" max="15877" width="9.5" style="31" customWidth="1"/>
    <col min="15878" max="15880" width="11" style="31" customWidth="1"/>
    <col min="15881" max="15881" width="11.375" style="31" customWidth="1"/>
    <col min="15882" max="15882" width="13.875" style="31" customWidth="1"/>
    <col min="15883" max="16127" width="9" style="31"/>
    <col min="16128" max="16128" width="9.625" style="31" customWidth="1"/>
    <col min="16129" max="16129" width="10" style="31" customWidth="1"/>
    <col min="16130" max="16132" width="11" style="31" customWidth="1"/>
    <col min="16133" max="16133" width="9.5" style="31" customWidth="1"/>
    <col min="16134" max="16136" width="11" style="31" customWidth="1"/>
    <col min="16137" max="16137" width="11.375" style="31" customWidth="1"/>
    <col min="16138" max="16138" width="13.875" style="31" customWidth="1"/>
    <col min="16139" max="16384" width="9" style="31"/>
  </cols>
  <sheetData>
    <row r="1" spans="1:16" ht="21.75" customHeight="1">
      <c r="A1" s="29"/>
      <c r="B1" s="30"/>
      <c r="C1" s="30"/>
      <c r="D1" s="30"/>
      <c r="E1" s="30"/>
      <c r="F1" s="30"/>
      <c r="G1" s="30"/>
      <c r="H1" s="30"/>
      <c r="I1" s="30"/>
      <c r="K1" s="32" t="s">
        <v>0</v>
      </c>
      <c r="L1" s="30"/>
    </row>
    <row r="2" spans="1:16" ht="23.1" customHeight="1" thickBo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30"/>
    </row>
    <row r="3" spans="1:16" s="34" customFormat="1" ht="21.6" customHeight="1">
      <c r="A3" s="73" t="s">
        <v>2</v>
      </c>
      <c r="B3" s="74" t="s">
        <v>3</v>
      </c>
      <c r="C3" s="74"/>
      <c r="D3" s="74"/>
      <c r="E3" s="74"/>
      <c r="F3" s="74" t="s">
        <v>4</v>
      </c>
      <c r="G3" s="74"/>
      <c r="H3" s="74"/>
      <c r="I3" s="74"/>
      <c r="J3" s="74" t="s">
        <v>5</v>
      </c>
      <c r="K3" s="74"/>
      <c r="M3" s="35" t="s">
        <v>6</v>
      </c>
      <c r="N3" s="36"/>
      <c r="O3" s="36"/>
      <c r="P3" s="37"/>
    </row>
    <row r="4" spans="1:16" s="34" customFormat="1" ht="45.95" customHeight="1">
      <c r="A4" s="73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11</v>
      </c>
      <c r="H4" s="33" t="s">
        <v>9</v>
      </c>
      <c r="I4" s="33" t="s">
        <v>12</v>
      </c>
      <c r="J4" s="33" t="s">
        <v>13</v>
      </c>
      <c r="K4" s="33" t="s">
        <v>14</v>
      </c>
      <c r="M4" s="38"/>
      <c r="N4" s="39" t="s">
        <v>15</v>
      </c>
      <c r="O4" s="39" t="s">
        <v>16</v>
      </c>
      <c r="P4" s="40" t="s">
        <v>17</v>
      </c>
    </row>
    <row r="5" spans="1:16" ht="24.95" customHeight="1">
      <c r="A5" s="41" t="s">
        <v>18</v>
      </c>
      <c r="B5" s="12">
        <v>705</v>
      </c>
      <c r="C5" s="42">
        <f>'[1]2568'!G5</f>
        <v>939</v>
      </c>
      <c r="D5" s="43">
        <f>C5*8</f>
        <v>7512</v>
      </c>
      <c r="E5" s="43">
        <f>C5/B5</f>
        <v>1.3319148936170213</v>
      </c>
      <c r="F5" s="44">
        <v>94</v>
      </c>
      <c r="G5" s="44">
        <f>P5</f>
        <v>1098.4000000000233</v>
      </c>
      <c r="H5" s="43">
        <f>G5*8</f>
        <v>8787.2000000001863</v>
      </c>
      <c r="I5" s="43">
        <f>G5/F5</f>
        <v>11.685106382978971</v>
      </c>
      <c r="J5" s="14">
        <f>(G5-C5)/C5</f>
        <v>0.16975505857297474</v>
      </c>
      <c r="K5" s="15">
        <f>(I5-E5)/E5</f>
        <v>7.7731629392973094</v>
      </c>
      <c r="M5" s="45" t="s">
        <v>19</v>
      </c>
      <c r="N5" s="46">
        <v>286886.2</v>
      </c>
      <c r="O5" s="47">
        <v>285787.8</v>
      </c>
      <c r="P5" s="48">
        <f>N5-O5</f>
        <v>1098.4000000000233</v>
      </c>
    </row>
    <row r="6" spans="1:16" ht="24.95" customHeight="1">
      <c r="A6" s="41" t="s">
        <v>20</v>
      </c>
      <c r="B6" s="12">
        <v>1240</v>
      </c>
      <c r="C6" s="42">
        <f>'[1]2568'!G6</f>
        <v>447.5</v>
      </c>
      <c r="D6" s="43">
        <f t="shared" ref="D6:D16" si="0">C6*8</f>
        <v>3580</v>
      </c>
      <c r="E6" s="43">
        <f t="shared" ref="E6:E16" si="1">C6/B6</f>
        <v>0.36088709677419356</v>
      </c>
      <c r="F6" s="44">
        <v>94</v>
      </c>
      <c r="G6" s="44">
        <f t="shared" ref="G6:G16" si="2">P6</f>
        <v>944.59999999997672</v>
      </c>
      <c r="H6" s="43">
        <f t="shared" ref="H6:H16" si="3">G6*8</f>
        <v>7556.7999999998137</v>
      </c>
      <c r="I6" s="43">
        <f t="shared" ref="I6:I16" si="4">G6/F6</f>
        <v>10.048936170212519</v>
      </c>
      <c r="J6" s="14">
        <f t="shared" ref="J6:J18" si="5">(G6-C6)/C6</f>
        <v>1.1108379888267637</v>
      </c>
      <c r="K6" s="15">
        <f t="shared" ref="K6:K18" si="6">(I6-E6)/E6</f>
        <v>26.845096873884966</v>
      </c>
      <c r="M6" s="45" t="s">
        <v>21</v>
      </c>
      <c r="N6" s="46">
        <v>287830.8</v>
      </c>
      <c r="O6" s="46">
        <v>286886.2</v>
      </c>
      <c r="P6" s="48">
        <f t="shared" ref="P6:P16" si="7">N6-O6</f>
        <v>944.59999999997672</v>
      </c>
    </row>
    <row r="7" spans="1:16" ht="24.95" customHeight="1">
      <c r="A7" s="41" t="s">
        <v>22</v>
      </c>
      <c r="B7" s="12">
        <v>1420</v>
      </c>
      <c r="C7" s="42">
        <f>'[1]2568'!G7</f>
        <v>555</v>
      </c>
      <c r="D7" s="43">
        <f t="shared" si="0"/>
        <v>4440</v>
      </c>
      <c r="E7" s="43">
        <f t="shared" si="1"/>
        <v>0.39084507042253519</v>
      </c>
      <c r="F7" s="44">
        <v>94</v>
      </c>
      <c r="G7" s="44">
        <f t="shared" si="2"/>
        <v>909.70000000001164</v>
      </c>
      <c r="H7" s="43">
        <f t="shared" si="3"/>
        <v>7277.6000000000931</v>
      </c>
      <c r="I7" s="43">
        <f t="shared" si="4"/>
        <v>9.6776595744682083</v>
      </c>
      <c r="J7" s="14">
        <f t="shared" si="5"/>
        <v>0.6390990990991201</v>
      </c>
      <c r="K7" s="15">
        <f t="shared" si="6"/>
        <v>23.760858731071814</v>
      </c>
      <c r="M7" s="45" t="s">
        <v>23</v>
      </c>
      <c r="N7" s="46">
        <v>288740.5</v>
      </c>
      <c r="O7" s="46">
        <v>287830.8</v>
      </c>
      <c r="P7" s="48">
        <f t="shared" si="7"/>
        <v>909.70000000001164</v>
      </c>
    </row>
    <row r="8" spans="1:16" ht="24.95" customHeight="1">
      <c r="A8" s="41" t="s">
        <v>24</v>
      </c>
      <c r="B8" s="12">
        <v>640</v>
      </c>
      <c r="C8" s="42">
        <f>'[1]2568'!G8</f>
        <v>594.60000000003492</v>
      </c>
      <c r="D8" s="43">
        <f t="shared" si="0"/>
        <v>4756.8000000002794</v>
      </c>
      <c r="E8" s="43">
        <f t="shared" si="1"/>
        <v>0.92906250000005453</v>
      </c>
      <c r="F8" s="44">
        <v>94</v>
      </c>
      <c r="G8" s="44">
        <f t="shared" si="2"/>
        <v>858.29999999998836</v>
      </c>
      <c r="H8" s="43">
        <f t="shared" si="3"/>
        <v>6866.3999999999069</v>
      </c>
      <c r="I8" s="43">
        <f t="shared" si="4"/>
        <v>9.1308510638296632</v>
      </c>
      <c r="J8" s="14">
        <f t="shared" si="5"/>
        <v>0.44349142280514287</v>
      </c>
      <c r="K8" s="15">
        <f t="shared" si="6"/>
        <v>8.8280267084605484</v>
      </c>
      <c r="M8" s="45" t="s">
        <v>25</v>
      </c>
      <c r="N8" s="46">
        <v>289598.8</v>
      </c>
      <c r="O8" s="46">
        <v>288740.5</v>
      </c>
      <c r="P8" s="48">
        <f t="shared" si="7"/>
        <v>858.29999999998836</v>
      </c>
    </row>
    <row r="9" spans="1:16" ht="24.95" customHeight="1">
      <c r="A9" s="41" t="s">
        <v>26</v>
      </c>
      <c r="B9" s="12">
        <v>790</v>
      </c>
      <c r="C9" s="42">
        <f>'[1]2568'!G9</f>
        <v>697.29999999998836</v>
      </c>
      <c r="D9" s="43">
        <f t="shared" si="0"/>
        <v>5578.3999999999069</v>
      </c>
      <c r="E9" s="43">
        <f t="shared" si="1"/>
        <v>0.88265822784808656</v>
      </c>
      <c r="F9" s="44">
        <v>94</v>
      </c>
      <c r="G9" s="44">
        <f t="shared" si="2"/>
        <v>539.96</v>
      </c>
      <c r="H9" s="43">
        <f t="shared" si="3"/>
        <v>4319.68</v>
      </c>
      <c r="I9" s="43">
        <f t="shared" si="4"/>
        <v>5.7442553191489365</v>
      </c>
      <c r="J9" s="14">
        <f t="shared" si="5"/>
        <v>-0.22564176107843245</v>
      </c>
      <c r="K9" s="15">
        <f t="shared" si="6"/>
        <v>5.5079043483833869</v>
      </c>
      <c r="M9" s="45" t="s">
        <v>27</v>
      </c>
      <c r="N9" s="47">
        <v>1188.43</v>
      </c>
      <c r="O9" s="47">
        <v>648.47</v>
      </c>
      <c r="P9" s="48">
        <f t="shared" si="7"/>
        <v>539.96</v>
      </c>
    </row>
    <row r="10" spans="1:16" ht="24.95" customHeight="1">
      <c r="A10" s="41" t="s">
        <v>28</v>
      </c>
      <c r="B10" s="12">
        <v>2050</v>
      </c>
      <c r="C10" s="42">
        <f>'[1]2568'!G10</f>
        <v>662.70000000001164</v>
      </c>
      <c r="D10" s="43">
        <f t="shared" si="0"/>
        <v>5301.6000000000931</v>
      </c>
      <c r="E10" s="43">
        <f t="shared" si="1"/>
        <v>0.3232682926829325</v>
      </c>
      <c r="F10" s="44">
        <v>94</v>
      </c>
      <c r="G10" s="44">
        <f t="shared" si="2"/>
        <v>574.71</v>
      </c>
      <c r="H10" s="43">
        <f t="shared" si="3"/>
        <v>4597.68</v>
      </c>
      <c r="I10" s="43">
        <f t="shared" si="4"/>
        <v>6.1139361702127664</v>
      </c>
      <c r="J10" s="14">
        <f t="shared" si="5"/>
        <v>-0.13277501131735334</v>
      </c>
      <c r="K10" s="15">
        <f t="shared" si="6"/>
        <v>17.91288539148325</v>
      </c>
      <c r="M10" s="45" t="s">
        <v>29</v>
      </c>
      <c r="N10" s="47">
        <v>1763.14</v>
      </c>
      <c r="O10" s="47">
        <v>1188.43</v>
      </c>
      <c r="P10" s="48">
        <f t="shared" si="7"/>
        <v>574.71</v>
      </c>
    </row>
    <row r="11" spans="1:16" ht="24.95" customHeight="1">
      <c r="A11" s="41" t="s">
        <v>30</v>
      </c>
      <c r="B11" s="12">
        <v>1305</v>
      </c>
      <c r="C11" s="42">
        <f>'[1]2568'!G11</f>
        <v>642.69999999995343</v>
      </c>
      <c r="D11" s="43">
        <f t="shared" si="0"/>
        <v>5141.5999999996275</v>
      </c>
      <c r="E11" s="43">
        <f t="shared" si="1"/>
        <v>0.49249042145590299</v>
      </c>
      <c r="F11" s="44">
        <v>94</v>
      </c>
      <c r="G11" s="44">
        <f t="shared" si="2"/>
        <v>646.3599999999999</v>
      </c>
      <c r="H11" s="43">
        <f t="shared" si="3"/>
        <v>5170.8799999999992</v>
      </c>
      <c r="I11" s="43">
        <f t="shared" si="4"/>
        <v>6.8761702127659561</v>
      </c>
      <c r="J11" s="14">
        <f t="shared" si="5"/>
        <v>5.6947253773871652E-3</v>
      </c>
      <c r="K11" s="15">
        <f t="shared" si="6"/>
        <v>12.96203847465415</v>
      </c>
      <c r="M11" s="45" t="s">
        <v>31</v>
      </c>
      <c r="N11" s="47">
        <v>2409.5</v>
      </c>
      <c r="O11" s="47">
        <v>1763.14</v>
      </c>
      <c r="P11" s="48">
        <f t="shared" si="7"/>
        <v>646.3599999999999</v>
      </c>
    </row>
    <row r="12" spans="1:16" ht="24.95" customHeight="1">
      <c r="A12" s="41" t="s">
        <v>32</v>
      </c>
      <c r="B12" s="12">
        <v>1375</v>
      </c>
      <c r="C12" s="42">
        <f>'[1]2568'!G12</f>
        <v>696.5</v>
      </c>
      <c r="D12" s="43">
        <f t="shared" si="0"/>
        <v>5572</v>
      </c>
      <c r="E12" s="43">
        <f t="shared" si="1"/>
        <v>0.50654545454545452</v>
      </c>
      <c r="F12" s="44">
        <v>94</v>
      </c>
      <c r="G12" s="44">
        <f t="shared" si="2"/>
        <v>592.90999999999985</v>
      </c>
      <c r="H12" s="43">
        <f t="shared" si="3"/>
        <v>4743.2799999999988</v>
      </c>
      <c r="I12" s="43">
        <f t="shared" si="4"/>
        <v>6.3075531914893599</v>
      </c>
      <c r="J12" s="14">
        <f t="shared" si="5"/>
        <v>-0.14872936109117035</v>
      </c>
      <c r="K12" s="15">
        <f t="shared" si="6"/>
        <v>11.452097111698306</v>
      </c>
      <c r="M12" s="45" t="s">
        <v>33</v>
      </c>
      <c r="N12" s="47">
        <v>3002.41</v>
      </c>
      <c r="O12" s="47">
        <v>2409.5</v>
      </c>
      <c r="P12" s="48">
        <f t="shared" si="7"/>
        <v>592.90999999999985</v>
      </c>
    </row>
    <row r="13" spans="1:16" ht="24.95" customHeight="1">
      <c r="A13" s="41" t="s">
        <v>34</v>
      </c>
      <c r="B13" s="12">
        <v>1245</v>
      </c>
      <c r="C13" s="42">
        <f>'[1]2568'!G13</f>
        <v>734.10000000003492</v>
      </c>
      <c r="D13" s="43">
        <f t="shared" si="0"/>
        <v>5872.8000000002794</v>
      </c>
      <c r="E13" s="43">
        <f t="shared" si="1"/>
        <v>0.58963855421689548</v>
      </c>
      <c r="F13" s="44">
        <v>94</v>
      </c>
      <c r="G13" s="44">
        <f t="shared" si="2"/>
        <v>0</v>
      </c>
      <c r="H13" s="43">
        <f t="shared" si="3"/>
        <v>0</v>
      </c>
      <c r="I13" s="43">
        <f t="shared" si="4"/>
        <v>0</v>
      </c>
      <c r="J13" s="14">
        <f t="shared" si="5"/>
        <v>-1</v>
      </c>
      <c r="K13" s="15">
        <f t="shared" si="6"/>
        <v>-1</v>
      </c>
      <c r="M13" s="45" t="s">
        <v>35</v>
      </c>
      <c r="N13" s="47"/>
      <c r="O13" s="47"/>
      <c r="P13" s="48">
        <f t="shared" si="7"/>
        <v>0</v>
      </c>
    </row>
    <row r="14" spans="1:16" ht="24.95" customHeight="1">
      <c r="A14" s="41" t="s">
        <v>36</v>
      </c>
      <c r="B14" s="12">
        <v>1010</v>
      </c>
      <c r="C14" s="42">
        <f>'[1]2568'!G14</f>
        <v>599.39999999996508</v>
      </c>
      <c r="D14" s="43">
        <f t="shared" si="0"/>
        <v>4795.1999999997206</v>
      </c>
      <c r="E14" s="43">
        <f t="shared" si="1"/>
        <v>0.59346534653461891</v>
      </c>
      <c r="F14" s="44">
        <v>94</v>
      </c>
      <c r="G14" s="44">
        <f t="shared" si="2"/>
        <v>0</v>
      </c>
      <c r="H14" s="43">
        <f t="shared" si="3"/>
        <v>0</v>
      </c>
      <c r="I14" s="43">
        <f t="shared" si="4"/>
        <v>0</v>
      </c>
      <c r="J14" s="14">
        <f t="shared" si="5"/>
        <v>-1</v>
      </c>
      <c r="K14" s="15">
        <f t="shared" si="6"/>
        <v>-1</v>
      </c>
      <c r="M14" s="45" t="s">
        <v>37</v>
      </c>
      <c r="N14" s="47"/>
      <c r="O14" s="47"/>
      <c r="P14" s="48">
        <f t="shared" si="7"/>
        <v>0</v>
      </c>
    </row>
    <row r="15" spans="1:16" ht="24.95" customHeight="1">
      <c r="A15" s="41" t="s">
        <v>38</v>
      </c>
      <c r="B15" s="12">
        <v>815</v>
      </c>
      <c r="C15" s="42">
        <f>'[1]2568'!G15</f>
        <v>840.60000000003492</v>
      </c>
      <c r="D15" s="43">
        <f t="shared" si="0"/>
        <v>6724.8000000002794</v>
      </c>
      <c r="E15" s="43">
        <f t="shared" si="1"/>
        <v>1.0314110429448282</v>
      </c>
      <c r="F15" s="44">
        <v>94</v>
      </c>
      <c r="G15" s="44">
        <f t="shared" si="2"/>
        <v>0</v>
      </c>
      <c r="H15" s="43">
        <f t="shared" si="3"/>
        <v>0</v>
      </c>
      <c r="I15" s="43">
        <f t="shared" si="4"/>
        <v>0</v>
      </c>
      <c r="J15" s="14">
        <f t="shared" si="5"/>
        <v>-1</v>
      </c>
      <c r="K15" s="15">
        <f t="shared" si="6"/>
        <v>-1</v>
      </c>
      <c r="M15" s="45" t="s">
        <v>39</v>
      </c>
      <c r="N15" s="47"/>
      <c r="O15" s="47"/>
      <c r="P15" s="48">
        <f t="shared" si="7"/>
        <v>0</v>
      </c>
    </row>
    <row r="16" spans="1:16" ht="24.95" customHeight="1" thickBot="1">
      <c r="A16" s="41" t="s">
        <v>40</v>
      </c>
      <c r="B16" s="12">
        <v>940</v>
      </c>
      <c r="C16" s="42">
        <f>'[1]2568'!G16</f>
        <v>928.09999999997672</v>
      </c>
      <c r="D16" s="43">
        <f t="shared" si="0"/>
        <v>7424.7999999998137</v>
      </c>
      <c r="E16" s="43">
        <f t="shared" si="1"/>
        <v>0.98734042553189016</v>
      </c>
      <c r="F16" s="44">
        <v>94</v>
      </c>
      <c r="G16" s="44">
        <f t="shared" si="2"/>
        <v>0</v>
      </c>
      <c r="H16" s="43">
        <f t="shared" si="3"/>
        <v>0</v>
      </c>
      <c r="I16" s="43">
        <f t="shared" si="4"/>
        <v>0</v>
      </c>
      <c r="J16" s="14">
        <f t="shared" si="5"/>
        <v>-1</v>
      </c>
      <c r="K16" s="15">
        <f t="shared" si="6"/>
        <v>-1</v>
      </c>
      <c r="M16" s="49" t="s">
        <v>41</v>
      </c>
      <c r="N16" s="50"/>
      <c r="O16" s="50"/>
      <c r="P16" s="51">
        <f t="shared" si="7"/>
        <v>0</v>
      </c>
    </row>
    <row r="17" spans="1:11" ht="24.95" customHeight="1">
      <c r="A17" s="41" t="s">
        <v>42</v>
      </c>
      <c r="B17" s="43">
        <f t="shared" ref="B17:H17" si="8">AVERAGE(B5:B16)</f>
        <v>1127.9166666666667</v>
      </c>
      <c r="C17" s="43">
        <f t="shared" si="8"/>
        <v>694.79166666666663</v>
      </c>
      <c r="D17" s="43">
        <f t="shared" si="8"/>
        <v>5558.333333333333</v>
      </c>
      <c r="E17" s="43">
        <f t="shared" si="8"/>
        <v>0.70162727721453455</v>
      </c>
      <c r="F17" s="43">
        <f t="shared" si="8"/>
        <v>94</v>
      </c>
      <c r="G17" s="43">
        <f t="shared" si="8"/>
        <v>513.745</v>
      </c>
      <c r="H17" s="43">
        <f t="shared" si="8"/>
        <v>4109.96</v>
      </c>
      <c r="I17" s="43">
        <f>G17/F17</f>
        <v>5.4653723404255317</v>
      </c>
      <c r="J17" s="14">
        <f>(G17-C17)/C17</f>
        <v>-0.26057691154422785</v>
      </c>
      <c r="K17" s="15">
        <f>(I17-E17)/E17</f>
        <v>6.7895665090489361</v>
      </c>
    </row>
    <row r="18" spans="1:11" ht="24.95" customHeight="1">
      <c r="A18" s="41" t="s">
        <v>43</v>
      </c>
      <c r="B18" s="43">
        <f t="shared" ref="B18:I18" si="9">SUM(B5:B16)</f>
        <v>13535</v>
      </c>
      <c r="C18" s="43">
        <f t="shared" si="9"/>
        <v>8337.5</v>
      </c>
      <c r="D18" s="43">
        <f t="shared" si="9"/>
        <v>66700</v>
      </c>
      <c r="E18" s="43">
        <f t="shared" si="9"/>
        <v>8.4195273265744142</v>
      </c>
      <c r="F18" s="43">
        <f t="shared" si="9"/>
        <v>1128</v>
      </c>
      <c r="G18" s="43">
        <f t="shared" si="9"/>
        <v>6164.94</v>
      </c>
      <c r="H18" s="43">
        <f t="shared" si="9"/>
        <v>49319.519999999997</v>
      </c>
      <c r="I18" s="43">
        <f t="shared" si="9"/>
        <v>65.58446808510638</v>
      </c>
      <c r="J18" s="14">
        <f t="shared" si="5"/>
        <v>-0.26057691154422791</v>
      </c>
      <c r="K18" s="15">
        <f t="shared" si="6"/>
        <v>6.7895665090489361</v>
      </c>
    </row>
    <row r="19" spans="1:11" ht="11.45" customHeight="1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4"/>
    </row>
    <row r="20" spans="1:11" ht="21.75" customHeight="1">
      <c r="A20" s="29"/>
      <c r="B20" s="53"/>
      <c r="C20" s="53"/>
      <c r="D20" s="53"/>
      <c r="E20" s="53"/>
      <c r="F20" s="53"/>
      <c r="G20" s="53"/>
      <c r="H20" s="53"/>
      <c r="I20" s="53"/>
      <c r="J20" s="53"/>
      <c r="K20" s="54"/>
    </row>
    <row r="21" spans="1:11" ht="21.75" customHeight="1">
      <c r="A21" s="52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40" spans="1:12" ht="21.95" customHeight="1"/>
    <row r="43" spans="1:12" ht="21.75" customHeight="1">
      <c r="A43" s="75" t="s">
        <v>44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1:12" ht="21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1:12" ht="21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  <row r="46" spans="1:12" ht="21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</row>
    <row r="47" spans="1:12" ht="38.450000000000003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</row>
    <row r="48" spans="1:12" s="57" customFormat="1" ht="38.450000000000003" customHeight="1">
      <c r="A48" s="56"/>
      <c r="B48" s="56"/>
      <c r="D48" s="58"/>
      <c r="E48" s="58" t="s">
        <v>45</v>
      </c>
      <c r="F48" s="58"/>
      <c r="G48" s="58"/>
      <c r="H48" s="58" t="s">
        <v>46</v>
      </c>
      <c r="I48" s="58"/>
      <c r="J48" s="56"/>
      <c r="K48" s="56"/>
      <c r="L48" s="56"/>
    </row>
    <row r="49" spans="1:17" ht="42" customHeight="1">
      <c r="A49" s="76" t="s">
        <v>47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N49" s="59"/>
      <c r="O49" s="60"/>
      <c r="P49" s="61"/>
      <c r="Q49" s="60"/>
    </row>
    <row r="50" spans="1:17" s="63" customFormat="1" ht="30" customHeight="1">
      <c r="A50" s="62" t="s">
        <v>48</v>
      </c>
      <c r="B50" s="62"/>
      <c r="C50" s="62"/>
      <c r="D50" s="62" t="s">
        <v>45</v>
      </c>
      <c r="E50" s="62"/>
      <c r="F50" s="62"/>
      <c r="G50" s="62" t="s">
        <v>46</v>
      </c>
      <c r="H50" s="62"/>
      <c r="I50" s="62"/>
      <c r="J50" s="62"/>
      <c r="K50" s="62"/>
      <c r="L50" s="62"/>
    </row>
    <row r="51" spans="1:17" s="63" customFormat="1" ht="50.1" customHeight="1">
      <c r="A51" s="64" t="s">
        <v>49</v>
      </c>
      <c r="B51" s="64"/>
      <c r="C51" s="65"/>
    </row>
    <row r="52" spans="1:17" s="63" customFormat="1" ht="50.1" customHeight="1">
      <c r="A52" s="77" t="s">
        <v>50</v>
      </c>
      <c r="B52" s="77"/>
      <c r="C52" s="66"/>
      <c r="D52" s="67"/>
    </row>
    <row r="53" spans="1:17" s="63" customFormat="1" ht="50.1" customHeight="1">
      <c r="A53" s="64" t="s">
        <v>51</v>
      </c>
      <c r="B53" s="64"/>
      <c r="C53" s="64"/>
    </row>
    <row r="54" spans="1:17" s="63" customFormat="1" ht="30" customHeight="1">
      <c r="A54" s="62" t="s">
        <v>52</v>
      </c>
      <c r="B54" s="62"/>
      <c r="C54" s="62"/>
      <c r="D54" s="62" t="s">
        <v>45</v>
      </c>
      <c r="E54" s="62"/>
      <c r="F54" s="62"/>
      <c r="G54" s="62" t="s">
        <v>46</v>
      </c>
      <c r="H54" s="62"/>
      <c r="I54" s="62"/>
      <c r="J54" s="62"/>
      <c r="K54" s="62"/>
      <c r="L54" s="62"/>
    </row>
    <row r="55" spans="1:17" s="63" customFormat="1" ht="50.1" customHeight="1">
      <c r="A55" s="64" t="s">
        <v>49</v>
      </c>
      <c r="B55" s="64"/>
      <c r="C55" s="64"/>
      <c r="D55" s="64"/>
    </row>
    <row r="56" spans="1:17" s="63" customFormat="1" ht="50.1" customHeight="1">
      <c r="A56" s="77" t="s">
        <v>50</v>
      </c>
      <c r="B56" s="77"/>
      <c r="C56" s="66"/>
      <c r="D56" s="67"/>
    </row>
    <row r="57" spans="1:17" s="63" customFormat="1" ht="50.1" customHeight="1">
      <c r="A57" s="64" t="s">
        <v>51</v>
      </c>
      <c r="B57" s="64"/>
      <c r="C57" s="64"/>
    </row>
    <row r="58" spans="1:17" s="63" customFormat="1" ht="30" customHeight="1">
      <c r="A58" s="62" t="s">
        <v>53</v>
      </c>
      <c r="B58" s="62"/>
      <c r="C58" s="62"/>
      <c r="D58" s="62" t="s">
        <v>45</v>
      </c>
      <c r="E58" s="62"/>
      <c r="F58" s="62"/>
      <c r="G58" s="62" t="s">
        <v>46</v>
      </c>
      <c r="H58" s="62"/>
      <c r="I58" s="62"/>
      <c r="J58" s="62"/>
      <c r="K58" s="62"/>
      <c r="L58" s="62"/>
    </row>
    <row r="59" spans="1:17" s="63" customFormat="1" ht="50.1" customHeight="1">
      <c r="A59" s="64" t="s">
        <v>49</v>
      </c>
      <c r="B59" s="64"/>
      <c r="C59" s="64"/>
      <c r="D59" s="64"/>
    </row>
    <row r="60" spans="1:17" s="63" customFormat="1" ht="50.1" customHeight="1">
      <c r="A60" s="71" t="s">
        <v>50</v>
      </c>
      <c r="B60" s="71"/>
      <c r="C60" s="66"/>
      <c r="D60" s="67"/>
    </row>
    <row r="61" spans="1:17" s="63" customFormat="1" ht="50.1" customHeight="1">
      <c r="A61" s="64" t="s">
        <v>51</v>
      </c>
      <c r="B61" s="64"/>
      <c r="C61" s="64"/>
    </row>
    <row r="62" spans="1:17" s="63" customFormat="1" ht="30" customHeight="1">
      <c r="A62" s="62" t="s">
        <v>54</v>
      </c>
      <c r="B62" s="62"/>
      <c r="C62" s="62"/>
      <c r="D62" s="62" t="s">
        <v>45</v>
      </c>
      <c r="E62" s="62"/>
      <c r="F62" s="62"/>
      <c r="G62" s="62" t="s">
        <v>46</v>
      </c>
      <c r="H62" s="62"/>
      <c r="I62" s="62"/>
      <c r="J62" s="62"/>
      <c r="K62" s="62"/>
      <c r="L62" s="62"/>
    </row>
    <row r="63" spans="1:17" s="63" customFormat="1" ht="50.1" customHeight="1">
      <c r="A63" s="64" t="s">
        <v>49</v>
      </c>
      <c r="B63" s="64"/>
      <c r="C63" s="64"/>
      <c r="D63" s="64"/>
    </row>
    <row r="64" spans="1:17" s="63" customFormat="1" ht="50.1" customHeight="1">
      <c r="A64" s="71" t="s">
        <v>50</v>
      </c>
      <c r="B64" s="71"/>
      <c r="C64" s="66"/>
      <c r="D64" s="67"/>
    </row>
    <row r="65" spans="1:12" s="63" customFormat="1" ht="50.1" customHeight="1">
      <c r="A65" s="64" t="s">
        <v>51</v>
      </c>
      <c r="B65" s="64"/>
      <c r="C65" s="64"/>
    </row>
    <row r="66" spans="1:12" s="63" customFormat="1" ht="30" customHeight="1">
      <c r="A66" s="62" t="s">
        <v>55</v>
      </c>
      <c r="B66" s="62"/>
      <c r="C66" s="62"/>
      <c r="D66" s="62" t="s">
        <v>45</v>
      </c>
      <c r="E66" s="62"/>
      <c r="F66" s="62"/>
      <c r="G66" s="62" t="s">
        <v>46</v>
      </c>
      <c r="H66" s="62"/>
      <c r="I66" s="62"/>
      <c r="J66" s="62"/>
      <c r="K66" s="62"/>
      <c r="L66" s="62"/>
    </row>
    <row r="67" spans="1:12" s="63" customFormat="1" ht="50.1" customHeight="1">
      <c r="A67" s="64" t="s">
        <v>49</v>
      </c>
      <c r="B67" s="64"/>
      <c r="C67" s="64"/>
      <c r="D67" s="64"/>
    </row>
    <row r="68" spans="1:12" s="63" customFormat="1" ht="50.1" customHeight="1">
      <c r="A68" s="71" t="s">
        <v>50</v>
      </c>
      <c r="B68" s="71"/>
      <c r="C68" s="66"/>
    </row>
    <row r="69" spans="1:12" s="63" customFormat="1" ht="50.1" customHeight="1">
      <c r="A69" s="64" t="s">
        <v>51</v>
      </c>
      <c r="B69" s="64"/>
      <c r="C69" s="64"/>
    </row>
    <row r="70" spans="1:12" s="63" customFormat="1" ht="30" customHeight="1">
      <c r="A70" s="62" t="s">
        <v>56</v>
      </c>
      <c r="B70" s="62"/>
      <c r="C70" s="62"/>
      <c r="D70" s="62" t="s">
        <v>45</v>
      </c>
      <c r="E70" s="62"/>
      <c r="F70" s="62"/>
      <c r="G70" s="62" t="s">
        <v>46</v>
      </c>
      <c r="H70" s="62"/>
      <c r="I70" s="62"/>
      <c r="J70" s="62"/>
      <c r="K70" s="62"/>
      <c r="L70" s="62"/>
    </row>
    <row r="71" spans="1:12" s="63" customFormat="1" ht="50.1" customHeight="1">
      <c r="A71" s="64" t="s">
        <v>49</v>
      </c>
      <c r="B71" s="64"/>
      <c r="C71" s="64"/>
      <c r="D71" s="64"/>
    </row>
    <row r="72" spans="1:12" s="63" customFormat="1" ht="50.1" customHeight="1">
      <c r="A72" s="71" t="s">
        <v>50</v>
      </c>
      <c r="B72" s="71"/>
      <c r="C72" s="66"/>
      <c r="D72" s="67"/>
    </row>
    <row r="73" spans="1:12" s="63" customFormat="1" ht="50.1" customHeight="1">
      <c r="A73" s="64" t="s">
        <v>51</v>
      </c>
      <c r="B73" s="64"/>
      <c r="C73" s="64"/>
      <c r="E73" s="68"/>
      <c r="F73" s="68"/>
    </row>
    <row r="74" spans="1:12" s="63" customFormat="1" ht="30" customHeight="1">
      <c r="A74" s="62" t="s">
        <v>57</v>
      </c>
      <c r="B74" s="62"/>
      <c r="C74" s="62"/>
      <c r="D74" s="62" t="s">
        <v>45</v>
      </c>
      <c r="E74" s="62"/>
      <c r="F74" s="62"/>
      <c r="G74" s="62" t="s">
        <v>46</v>
      </c>
      <c r="H74" s="62"/>
      <c r="I74" s="62"/>
      <c r="J74" s="62"/>
      <c r="K74" s="62"/>
      <c r="L74" s="62"/>
    </row>
    <row r="75" spans="1:12" s="63" customFormat="1" ht="39.950000000000003" customHeight="1">
      <c r="A75" s="64" t="s">
        <v>49</v>
      </c>
      <c r="B75" s="64"/>
      <c r="C75" s="65"/>
    </row>
    <row r="76" spans="1:12" s="63" customFormat="1" ht="39.950000000000003" customHeight="1">
      <c r="A76" s="77" t="s">
        <v>50</v>
      </c>
      <c r="B76" s="77"/>
      <c r="C76" s="66"/>
      <c r="D76" s="67"/>
    </row>
    <row r="77" spans="1:12" s="63" customFormat="1" ht="39.950000000000003" customHeight="1">
      <c r="A77" s="64" t="s">
        <v>51</v>
      </c>
      <c r="B77" s="64"/>
      <c r="C77" s="64"/>
    </row>
    <row r="78" spans="1:12" s="63" customFormat="1" ht="30" customHeight="1">
      <c r="A78" s="62" t="s">
        <v>58</v>
      </c>
      <c r="B78" s="62"/>
      <c r="C78" s="62"/>
      <c r="D78" s="62" t="s">
        <v>45</v>
      </c>
      <c r="E78" s="62"/>
      <c r="F78" s="62"/>
      <c r="G78" s="62" t="s">
        <v>46</v>
      </c>
      <c r="H78" s="62"/>
      <c r="I78" s="62"/>
      <c r="J78" s="62"/>
      <c r="K78" s="62"/>
      <c r="L78" s="62"/>
    </row>
    <row r="79" spans="1:12" s="63" customFormat="1" ht="39.950000000000003" customHeight="1">
      <c r="A79" s="64" t="s">
        <v>49</v>
      </c>
      <c r="B79" s="64"/>
      <c r="C79" s="64"/>
      <c r="D79" s="64"/>
    </row>
    <row r="80" spans="1:12" s="63" customFormat="1" ht="39.950000000000003" customHeight="1">
      <c r="A80" s="77" t="s">
        <v>50</v>
      </c>
      <c r="B80" s="77"/>
      <c r="C80" s="66"/>
      <c r="D80" s="67"/>
    </row>
    <row r="81" spans="1:19" s="63" customFormat="1" ht="39.950000000000003" customHeight="1">
      <c r="A81" s="64" t="s">
        <v>51</v>
      </c>
      <c r="B81" s="64"/>
      <c r="C81" s="64"/>
    </row>
    <row r="82" spans="1:19" s="63" customFormat="1" ht="30" customHeight="1">
      <c r="A82" s="62" t="s">
        <v>59</v>
      </c>
      <c r="B82" s="62"/>
      <c r="C82" s="62"/>
      <c r="D82" s="62" t="s">
        <v>45</v>
      </c>
      <c r="E82" s="62"/>
      <c r="F82" s="62"/>
      <c r="G82" s="62" t="s">
        <v>46</v>
      </c>
      <c r="H82" s="62"/>
      <c r="I82" s="62"/>
      <c r="J82" s="62"/>
      <c r="K82" s="62"/>
      <c r="L82" s="62"/>
    </row>
    <row r="83" spans="1:19" s="63" customFormat="1" ht="39.950000000000003" customHeight="1">
      <c r="A83" s="64" t="s">
        <v>49</v>
      </c>
      <c r="B83" s="64"/>
      <c r="C83" s="64"/>
      <c r="D83" s="64"/>
      <c r="M83" s="69"/>
      <c r="N83" s="69"/>
      <c r="O83" s="69"/>
      <c r="P83" s="69"/>
      <c r="Q83" s="69"/>
      <c r="R83" s="69"/>
      <c r="S83" s="69"/>
    </row>
    <row r="84" spans="1:19" s="63" customFormat="1" ht="39.950000000000003" customHeight="1">
      <c r="A84" s="71" t="s">
        <v>50</v>
      </c>
      <c r="B84" s="71"/>
      <c r="C84" s="66"/>
      <c r="D84" s="67"/>
      <c r="M84" s="69"/>
      <c r="N84" s="69"/>
      <c r="O84" s="69"/>
      <c r="P84" s="69"/>
      <c r="Q84" s="69"/>
      <c r="R84" s="69"/>
      <c r="S84" s="69"/>
    </row>
    <row r="85" spans="1:19" s="63" customFormat="1" ht="39.950000000000003" customHeight="1">
      <c r="A85" s="64" t="s">
        <v>51</v>
      </c>
      <c r="B85" s="64"/>
      <c r="C85" s="64"/>
      <c r="M85" s="69"/>
      <c r="N85" s="69"/>
      <c r="O85" s="69"/>
      <c r="P85" s="69"/>
      <c r="Q85" s="69"/>
      <c r="R85" s="69"/>
      <c r="S85" s="69"/>
    </row>
    <row r="86" spans="1:19" s="63" customFormat="1" ht="30" customHeight="1">
      <c r="A86" s="62" t="s">
        <v>60</v>
      </c>
      <c r="B86" s="62"/>
      <c r="C86" s="62"/>
      <c r="D86" s="62" t="s">
        <v>45</v>
      </c>
      <c r="E86" s="62"/>
      <c r="F86" s="62"/>
      <c r="G86" s="62" t="s">
        <v>46</v>
      </c>
      <c r="H86" s="62"/>
      <c r="I86" s="62"/>
      <c r="J86" s="62"/>
      <c r="K86" s="62"/>
      <c r="L86" s="62"/>
    </row>
    <row r="87" spans="1:19" s="70" customFormat="1" ht="39.950000000000003" customHeight="1">
      <c r="A87" s="64" t="s">
        <v>49</v>
      </c>
      <c r="B87" s="64"/>
      <c r="C87" s="64"/>
      <c r="D87" s="64"/>
      <c r="E87" s="63"/>
      <c r="F87" s="63"/>
      <c r="G87" s="63"/>
      <c r="H87" s="63"/>
      <c r="I87" s="63"/>
      <c r="J87" s="63"/>
      <c r="K87" s="63"/>
      <c r="L87" s="63"/>
    </row>
    <row r="88" spans="1:19" s="70" customFormat="1" ht="39.950000000000003" customHeight="1">
      <c r="A88" s="71" t="s">
        <v>50</v>
      </c>
      <c r="B88" s="71"/>
      <c r="C88" s="66"/>
      <c r="D88" s="67"/>
      <c r="E88" s="63"/>
      <c r="F88" s="63"/>
      <c r="G88" s="63"/>
      <c r="H88" s="63"/>
      <c r="I88" s="63"/>
      <c r="J88" s="63"/>
      <c r="K88" s="63"/>
      <c r="L88" s="63"/>
    </row>
    <row r="89" spans="1:19" s="70" customFormat="1" ht="39.950000000000003" customHeight="1">
      <c r="A89" s="64" t="s">
        <v>51</v>
      </c>
      <c r="B89" s="64"/>
      <c r="C89" s="64"/>
      <c r="D89" s="63"/>
      <c r="E89" s="63"/>
      <c r="F89" s="63"/>
      <c r="G89" s="63"/>
      <c r="H89" s="63"/>
      <c r="I89" s="63"/>
      <c r="J89" s="63"/>
      <c r="K89" s="63"/>
      <c r="L89" s="63"/>
    </row>
    <row r="90" spans="1:19" s="70" customFormat="1" ht="30" customHeight="1">
      <c r="A90" s="62" t="s">
        <v>61</v>
      </c>
      <c r="B90" s="62"/>
      <c r="C90" s="62"/>
      <c r="D90" s="62" t="s">
        <v>45</v>
      </c>
      <c r="E90" s="62"/>
      <c r="F90" s="62"/>
      <c r="G90" s="62" t="s">
        <v>46</v>
      </c>
      <c r="H90" s="62"/>
      <c r="I90" s="62"/>
      <c r="J90" s="62"/>
      <c r="K90" s="62"/>
      <c r="L90" s="62"/>
    </row>
    <row r="91" spans="1:19" s="70" customFormat="1" ht="39.950000000000003" customHeight="1">
      <c r="A91" s="64" t="s">
        <v>49</v>
      </c>
      <c r="B91" s="64"/>
      <c r="C91" s="64"/>
      <c r="D91" s="64"/>
      <c r="E91" s="63"/>
      <c r="F91" s="63"/>
      <c r="G91" s="63"/>
      <c r="H91" s="63"/>
      <c r="I91" s="63"/>
      <c r="J91" s="63"/>
      <c r="K91" s="63"/>
      <c r="L91" s="63"/>
    </row>
    <row r="92" spans="1:19" s="70" customFormat="1" ht="39.950000000000003" customHeight="1">
      <c r="A92" s="71" t="s">
        <v>50</v>
      </c>
      <c r="B92" s="71"/>
      <c r="C92" s="66"/>
      <c r="D92" s="63"/>
      <c r="E92" s="63"/>
      <c r="F92" s="63"/>
      <c r="G92" s="63"/>
      <c r="H92" s="63"/>
      <c r="I92" s="63"/>
      <c r="J92" s="63"/>
      <c r="K92" s="63"/>
      <c r="L92" s="63"/>
    </row>
    <row r="93" spans="1:19" s="70" customFormat="1" ht="39.950000000000003" customHeight="1">
      <c r="A93" s="64" t="s">
        <v>51</v>
      </c>
      <c r="B93" s="64"/>
      <c r="C93" s="64"/>
      <c r="D93" s="63"/>
      <c r="E93" s="63"/>
      <c r="F93" s="63"/>
      <c r="G93" s="63"/>
      <c r="H93" s="63"/>
      <c r="I93" s="63"/>
      <c r="J93" s="63"/>
      <c r="K93" s="63"/>
      <c r="L93" s="63"/>
    </row>
    <row r="94" spans="1:19" s="70" customFormat="1" ht="30" customHeight="1">
      <c r="A94" s="62" t="s">
        <v>62</v>
      </c>
      <c r="B94" s="62"/>
      <c r="C94" s="62"/>
      <c r="D94" s="62" t="s">
        <v>45</v>
      </c>
      <c r="E94" s="62"/>
      <c r="F94" s="62"/>
      <c r="G94" s="62" t="s">
        <v>46</v>
      </c>
      <c r="H94" s="62"/>
      <c r="I94" s="62"/>
      <c r="J94" s="62"/>
      <c r="K94" s="62"/>
      <c r="L94" s="62"/>
    </row>
    <row r="95" spans="1:19" s="70" customFormat="1" ht="39.950000000000003" customHeight="1">
      <c r="A95" s="64" t="s">
        <v>49</v>
      </c>
      <c r="B95" s="64"/>
      <c r="C95" s="64"/>
      <c r="D95" s="64"/>
      <c r="E95" s="63"/>
      <c r="F95" s="63"/>
      <c r="G95" s="63"/>
      <c r="H95" s="63"/>
      <c r="I95" s="63"/>
      <c r="J95" s="63"/>
      <c r="K95" s="63"/>
      <c r="L95" s="63"/>
    </row>
    <row r="96" spans="1:19" s="70" customFormat="1" ht="39.950000000000003" customHeight="1">
      <c r="A96" s="71" t="s">
        <v>50</v>
      </c>
      <c r="B96" s="71"/>
      <c r="C96" s="66"/>
      <c r="D96" s="67"/>
      <c r="E96" s="63"/>
      <c r="F96" s="63"/>
      <c r="G96" s="63"/>
      <c r="H96" s="63"/>
      <c r="I96" s="63"/>
      <c r="J96" s="63"/>
      <c r="K96" s="63"/>
      <c r="L96" s="63"/>
    </row>
    <row r="97" spans="1:12" s="70" customFormat="1" ht="39.950000000000003" customHeight="1">
      <c r="A97" s="64" t="s">
        <v>51</v>
      </c>
      <c r="B97" s="64"/>
      <c r="C97" s="64"/>
      <c r="D97" s="63"/>
      <c r="E97" s="68"/>
      <c r="F97" s="68"/>
      <c r="G97" s="63"/>
      <c r="H97" s="63"/>
      <c r="I97" s="63"/>
      <c r="J97" s="63"/>
      <c r="K97" s="63"/>
      <c r="L97" s="63"/>
    </row>
    <row r="98" spans="1:12" ht="21.75" customHeight="1">
      <c r="A98" s="31"/>
    </row>
    <row r="99" spans="1:12" ht="21.75" customHeight="1">
      <c r="A99" s="31"/>
    </row>
  </sheetData>
  <mergeCells count="19">
    <mergeCell ref="A96:B96"/>
    <mergeCell ref="A72:B72"/>
    <mergeCell ref="A76:B76"/>
    <mergeCell ref="A80:B80"/>
    <mergeCell ref="A84:B84"/>
    <mergeCell ref="A88:B88"/>
    <mergeCell ref="A92:B92"/>
    <mergeCell ref="A68:B68"/>
    <mergeCell ref="A2:K2"/>
    <mergeCell ref="A3:A4"/>
    <mergeCell ref="B3:E3"/>
    <mergeCell ref="F3:I3"/>
    <mergeCell ref="J3:K3"/>
    <mergeCell ref="A43:L47"/>
    <mergeCell ref="A49:L49"/>
    <mergeCell ref="A52:B52"/>
    <mergeCell ref="A56:B56"/>
    <mergeCell ref="A60:B60"/>
    <mergeCell ref="A64:B64"/>
  </mergeCells>
  <pageMargins left="0.2" right="0.18" top="0.3" bottom="0.23" header="0.24" footer="0.23"/>
  <pageSetup paperSize="9" scale="70" orientation="portrait" horizontalDpi="4294967293" verticalDpi="1200" r:id="rId1"/>
  <headerFooter alignWithMargins="0"/>
  <rowBreaks count="1" manualBreakCount="1">
    <brk id="73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AF8D-0875-4977-A70D-AE3A08543185}">
  <dimension ref="A1:T100"/>
  <sheetViews>
    <sheetView zoomScale="80" zoomScaleNormal="80" workbookViewId="0">
      <selection activeCell="D12" sqref="D12"/>
    </sheetView>
  </sheetViews>
  <sheetFormatPr defaultColWidth="8" defaultRowHeight="21.75" customHeight="1"/>
  <cols>
    <col min="1" max="1" width="15.75" style="22" customWidth="1"/>
    <col min="2" max="2" width="10.125" style="3" bestFit="1" customWidth="1"/>
    <col min="3" max="3" width="11" style="3" customWidth="1"/>
    <col min="4" max="4" width="12.75" style="3" bestFit="1" customWidth="1"/>
    <col min="5" max="7" width="11" style="3" customWidth="1"/>
    <col min="8" max="8" width="11.75" style="3" customWidth="1"/>
    <col min="9" max="9" width="11" style="3" customWidth="1"/>
    <col min="10" max="10" width="11.375" style="3" customWidth="1"/>
    <col min="11" max="11" width="13.875" style="3" customWidth="1"/>
    <col min="12" max="12" width="8" style="3"/>
    <col min="13" max="13" width="15.375" style="3" bestFit="1" customWidth="1"/>
    <col min="14" max="16" width="11.5" style="3" customWidth="1"/>
    <col min="17" max="18" width="9.875" style="3" bestFit="1" customWidth="1"/>
    <col min="19" max="19" width="5.375" style="3" bestFit="1" customWidth="1"/>
    <col min="20" max="16384" width="8" style="3"/>
  </cols>
  <sheetData>
    <row r="1" spans="1:16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63</v>
      </c>
      <c r="L1" s="2"/>
    </row>
    <row r="2" spans="1:16" ht="21" customHeight="1" thickBot="1">
      <c r="A2" s="79" t="s">
        <v>64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"/>
    </row>
    <row r="3" spans="1:16" s="6" customFormat="1" ht="21.6" customHeight="1" thickBot="1">
      <c r="A3" s="80" t="s">
        <v>2</v>
      </c>
      <c r="B3" s="81" t="s">
        <v>65</v>
      </c>
      <c r="C3" s="81"/>
      <c r="D3" s="81"/>
      <c r="E3" s="81"/>
      <c r="F3" s="81" t="s">
        <v>3</v>
      </c>
      <c r="G3" s="81"/>
      <c r="H3" s="81"/>
      <c r="I3" s="81"/>
      <c r="J3" s="81" t="s">
        <v>5</v>
      </c>
      <c r="K3" s="81"/>
      <c r="M3" s="7" t="s">
        <v>6</v>
      </c>
      <c r="N3" s="8"/>
      <c r="O3" s="8"/>
      <c r="P3" s="8"/>
    </row>
    <row r="4" spans="1:16" s="6" customFormat="1" ht="54" customHeight="1" thickBot="1">
      <c r="A4" s="80"/>
      <c r="B4" s="5" t="s">
        <v>7</v>
      </c>
      <c r="C4" s="5" t="s">
        <v>66</v>
      </c>
      <c r="D4" s="5" t="s">
        <v>9</v>
      </c>
      <c r="E4" s="5" t="s">
        <v>67</v>
      </c>
      <c r="F4" s="5" t="s">
        <v>7</v>
      </c>
      <c r="G4" s="5" t="s">
        <v>68</v>
      </c>
      <c r="H4" s="5" t="s">
        <v>9</v>
      </c>
      <c r="I4" s="5" t="s">
        <v>69</v>
      </c>
      <c r="J4" s="5" t="s">
        <v>70</v>
      </c>
      <c r="K4" s="5" t="s">
        <v>71</v>
      </c>
      <c r="M4" s="9"/>
      <c r="N4" s="9" t="s">
        <v>15</v>
      </c>
      <c r="O4" s="9" t="s">
        <v>16</v>
      </c>
      <c r="P4" s="9"/>
    </row>
    <row r="5" spans="1:16" ht="24.95" customHeight="1" thickBot="1">
      <c r="A5" s="10" t="s">
        <v>18</v>
      </c>
      <c r="B5" s="11">
        <v>389</v>
      </c>
      <c r="C5" s="12">
        <v>291</v>
      </c>
      <c r="D5" s="12">
        <v>2328</v>
      </c>
      <c r="E5" s="13">
        <f>C5/B5</f>
        <v>0.74807197943444725</v>
      </c>
      <c r="F5" s="11">
        <v>705</v>
      </c>
      <c r="G5" s="11">
        <f>P5</f>
        <v>939</v>
      </c>
      <c r="H5" s="11">
        <f>G5*8</f>
        <v>7512</v>
      </c>
      <c r="I5" s="13">
        <f>G5/F5</f>
        <v>1.3319148936170213</v>
      </c>
      <c r="J5" s="14">
        <f>(G5-C5)/C5</f>
        <v>2.2268041237113403</v>
      </c>
      <c r="K5" s="15">
        <f>(I5-E5)/E5</f>
        <v>0.7804635519485269</v>
      </c>
      <c r="M5" s="16" t="s">
        <v>19</v>
      </c>
      <c r="N5" s="17">
        <v>278389.3</v>
      </c>
      <c r="O5" s="18">
        <v>277450.3</v>
      </c>
      <c r="P5" s="18">
        <f>N5-O5</f>
        <v>939</v>
      </c>
    </row>
    <row r="6" spans="1:16" ht="24.95" customHeight="1" thickBot="1">
      <c r="A6" s="10" t="s">
        <v>20</v>
      </c>
      <c r="B6" s="11">
        <v>874</v>
      </c>
      <c r="C6" s="12">
        <v>467.29999999998836</v>
      </c>
      <c r="D6" s="12">
        <v>3738.3999999999069</v>
      </c>
      <c r="E6" s="13">
        <f t="shared" ref="E6:E16" si="0">C6/B6</f>
        <v>0.53466819221966633</v>
      </c>
      <c r="F6" s="11">
        <v>1240</v>
      </c>
      <c r="G6" s="11">
        <f t="shared" ref="G6:G16" si="1">P6</f>
        <v>447.5</v>
      </c>
      <c r="H6" s="11">
        <f t="shared" ref="H6:H16" si="2">G6*8</f>
        <v>3580</v>
      </c>
      <c r="I6" s="13">
        <f t="shared" ref="I6:I16" si="3">G6/F6</f>
        <v>0.36088709677419356</v>
      </c>
      <c r="J6" s="14">
        <f t="shared" ref="J6:J18" si="4">(G6-C6)/C6</f>
        <v>-4.2371067836483742E-2</v>
      </c>
      <c r="K6" s="15">
        <f>(I6-E6)/E6</f>
        <v>-0.32502605910410226</v>
      </c>
      <c r="M6" s="16" t="s">
        <v>21</v>
      </c>
      <c r="N6" s="17">
        <v>278836.8</v>
      </c>
      <c r="O6" s="17">
        <v>278389.3</v>
      </c>
      <c r="P6" s="18">
        <f t="shared" ref="P6:P16" si="5">N6-O6</f>
        <v>447.5</v>
      </c>
    </row>
    <row r="7" spans="1:16" ht="24.95" customHeight="1" thickBot="1">
      <c r="A7" s="10" t="s">
        <v>22</v>
      </c>
      <c r="B7" s="11">
        <v>1374</v>
      </c>
      <c r="C7" s="12">
        <v>507.59999999997672</v>
      </c>
      <c r="D7" s="12">
        <v>4060.7999999998137</v>
      </c>
      <c r="E7" s="13">
        <f t="shared" si="0"/>
        <v>0.36943231441046342</v>
      </c>
      <c r="F7" s="11">
        <v>1420</v>
      </c>
      <c r="G7" s="11">
        <f t="shared" si="1"/>
        <v>555</v>
      </c>
      <c r="H7" s="11">
        <f t="shared" si="2"/>
        <v>4440</v>
      </c>
      <c r="I7" s="13">
        <f t="shared" si="3"/>
        <v>0.39084507042253519</v>
      </c>
      <c r="J7" s="14">
        <f t="shared" si="4"/>
        <v>9.3380614657260552E-2</v>
      </c>
      <c r="K7" s="15">
        <f t="shared" ref="K7:K18" si="6">(I7-E7)/E7</f>
        <v>5.7961242633151999E-2</v>
      </c>
      <c r="M7" s="16" t="s">
        <v>23</v>
      </c>
      <c r="N7" s="17">
        <v>279391.8</v>
      </c>
      <c r="O7" s="17">
        <v>278836.8</v>
      </c>
      <c r="P7" s="18">
        <f t="shared" si="5"/>
        <v>555</v>
      </c>
    </row>
    <row r="8" spans="1:16" ht="24.95" customHeight="1" thickBot="1">
      <c r="A8" s="10" t="s">
        <v>24</v>
      </c>
      <c r="B8" s="11">
        <v>684</v>
      </c>
      <c r="C8" s="12">
        <v>452.29999999998836</v>
      </c>
      <c r="D8" s="12">
        <v>3618.3999999999069</v>
      </c>
      <c r="E8" s="13">
        <f t="shared" si="0"/>
        <v>0.66125730994150345</v>
      </c>
      <c r="F8" s="11">
        <v>640</v>
      </c>
      <c r="G8" s="11">
        <f t="shared" si="1"/>
        <v>594.60000000003492</v>
      </c>
      <c r="H8" s="11">
        <f t="shared" si="2"/>
        <v>4756.8000000002794</v>
      </c>
      <c r="I8" s="13">
        <f t="shared" si="3"/>
        <v>0.92906250000005453</v>
      </c>
      <c r="J8" s="14">
        <f t="shared" si="4"/>
        <v>0.31461419411905867</v>
      </c>
      <c r="K8" s="15">
        <f t="shared" si="6"/>
        <v>0.40499391996474388</v>
      </c>
      <c r="M8" s="16" t="s">
        <v>25</v>
      </c>
      <c r="N8" s="18">
        <v>279986.40000000002</v>
      </c>
      <c r="O8" s="17">
        <v>279391.8</v>
      </c>
      <c r="P8" s="18">
        <f t="shared" si="5"/>
        <v>594.60000000003492</v>
      </c>
    </row>
    <row r="9" spans="1:16" ht="24.95" customHeight="1" thickBot="1">
      <c r="A9" s="10" t="s">
        <v>26</v>
      </c>
      <c r="B9" s="11">
        <v>824</v>
      </c>
      <c r="C9" s="12">
        <v>408.70000000001164</v>
      </c>
      <c r="D9" s="12">
        <v>3269.6000000000931</v>
      </c>
      <c r="E9" s="13">
        <f t="shared" si="0"/>
        <v>0.4959951456310821</v>
      </c>
      <c r="F9" s="11">
        <v>790</v>
      </c>
      <c r="G9" s="11">
        <f t="shared" si="1"/>
        <v>697.29999999998836</v>
      </c>
      <c r="H9" s="11">
        <f t="shared" si="2"/>
        <v>5578.3999999999069</v>
      </c>
      <c r="I9" s="13">
        <f t="shared" si="3"/>
        <v>0.88265822784808656</v>
      </c>
      <c r="J9" s="14">
        <f t="shared" si="4"/>
        <v>0.70614142402732694</v>
      </c>
      <c r="K9" s="15">
        <f t="shared" si="6"/>
        <v>0.77957029544116119</v>
      </c>
      <c r="M9" s="16" t="s">
        <v>27</v>
      </c>
      <c r="N9" s="18">
        <v>280683.7</v>
      </c>
      <c r="O9" s="18">
        <v>279986.40000000002</v>
      </c>
      <c r="P9" s="18">
        <f t="shared" si="5"/>
        <v>697.29999999998836</v>
      </c>
    </row>
    <row r="10" spans="1:16" ht="24.95" customHeight="1" thickBot="1">
      <c r="A10" s="10" t="s">
        <v>28</v>
      </c>
      <c r="B10" s="11">
        <v>1289</v>
      </c>
      <c r="C10" s="12">
        <v>369</v>
      </c>
      <c r="D10" s="12">
        <v>2952</v>
      </c>
      <c r="E10" s="13">
        <f t="shared" si="0"/>
        <v>0.28626842513576417</v>
      </c>
      <c r="F10" s="11">
        <v>2050</v>
      </c>
      <c r="G10" s="11">
        <f t="shared" si="1"/>
        <v>662.70000000001164</v>
      </c>
      <c r="H10" s="11">
        <f>G10*8</f>
        <v>5301.6000000000931</v>
      </c>
      <c r="I10" s="13">
        <f t="shared" si="3"/>
        <v>0.3232682926829325</v>
      </c>
      <c r="J10" s="14">
        <f t="shared" si="4"/>
        <v>0.79593495934962499</v>
      </c>
      <c r="K10" s="15">
        <f t="shared" si="6"/>
        <v>0.12924885980569098</v>
      </c>
      <c r="M10" s="16" t="s">
        <v>29</v>
      </c>
      <c r="N10" s="18">
        <v>281346.40000000002</v>
      </c>
      <c r="O10" s="18">
        <v>280683.7</v>
      </c>
      <c r="P10" s="18">
        <f t="shared" si="5"/>
        <v>662.70000000001164</v>
      </c>
    </row>
    <row r="11" spans="1:16" ht="24.95" customHeight="1" thickBot="1">
      <c r="A11" s="10" t="s">
        <v>30</v>
      </c>
      <c r="B11" s="11">
        <v>1824</v>
      </c>
      <c r="C11" s="12">
        <v>462.10000000003492</v>
      </c>
      <c r="D11" s="12">
        <v>3696.8000000002794</v>
      </c>
      <c r="E11" s="13">
        <f t="shared" si="0"/>
        <v>0.2533442982456332</v>
      </c>
      <c r="F11" s="11">
        <v>1305</v>
      </c>
      <c r="G11" s="11">
        <f t="shared" si="1"/>
        <v>642.69999999995343</v>
      </c>
      <c r="H11" s="11">
        <f>G11*8</f>
        <v>5141.5999999996275</v>
      </c>
      <c r="I11" s="13">
        <f t="shared" si="3"/>
        <v>0.49249042145590299</v>
      </c>
      <c r="J11" s="14">
        <f t="shared" si="4"/>
        <v>0.39082449686194515</v>
      </c>
      <c r="K11" s="15">
        <f t="shared" si="6"/>
        <v>0.94395699791278742</v>
      </c>
      <c r="M11" s="16" t="s">
        <v>31</v>
      </c>
      <c r="N11" s="18">
        <v>281989.09999999998</v>
      </c>
      <c r="O11" s="18">
        <v>281346.40000000002</v>
      </c>
      <c r="P11" s="18">
        <f t="shared" si="5"/>
        <v>642.69999999995343</v>
      </c>
    </row>
    <row r="12" spans="1:16" ht="24.95" customHeight="1" thickBot="1">
      <c r="A12" s="10" t="s">
        <v>32</v>
      </c>
      <c r="B12" s="11">
        <v>1859</v>
      </c>
      <c r="C12" s="12">
        <v>348.59999999997672</v>
      </c>
      <c r="D12" s="12">
        <v>2788.7999999998137</v>
      </c>
      <c r="E12" s="13">
        <f t="shared" si="0"/>
        <v>0.18752017213554423</v>
      </c>
      <c r="F12" s="11">
        <v>1375</v>
      </c>
      <c r="G12" s="11">
        <f t="shared" si="1"/>
        <v>696.5</v>
      </c>
      <c r="H12" s="11">
        <f t="shared" si="2"/>
        <v>5572</v>
      </c>
      <c r="I12" s="13">
        <f t="shared" si="3"/>
        <v>0.50654545454545452</v>
      </c>
      <c r="J12" s="14">
        <f t="shared" si="4"/>
        <v>0.99799196787161937</v>
      </c>
      <c r="K12" s="15">
        <f t="shared" si="6"/>
        <v>1.7012851405624292</v>
      </c>
      <c r="M12" s="16" t="s">
        <v>33</v>
      </c>
      <c r="N12" s="18">
        <v>282685.59999999998</v>
      </c>
      <c r="O12" s="18">
        <v>281989.09999999998</v>
      </c>
      <c r="P12" s="18">
        <f t="shared" si="5"/>
        <v>696.5</v>
      </c>
    </row>
    <row r="13" spans="1:16" ht="24.95" customHeight="1" thickBot="1">
      <c r="A13" s="10" t="s">
        <v>34</v>
      </c>
      <c r="B13" s="11">
        <v>3184</v>
      </c>
      <c r="C13" s="12">
        <v>355.5</v>
      </c>
      <c r="D13" s="12">
        <v>2844</v>
      </c>
      <c r="E13" s="13">
        <f t="shared" si="0"/>
        <v>0.11165201005025126</v>
      </c>
      <c r="F13" s="11">
        <v>1245</v>
      </c>
      <c r="G13" s="11">
        <f t="shared" si="1"/>
        <v>734.10000000003492</v>
      </c>
      <c r="H13" s="11">
        <f t="shared" si="2"/>
        <v>5872.8000000002794</v>
      </c>
      <c r="I13" s="13">
        <f t="shared" si="3"/>
        <v>0.58963855421689548</v>
      </c>
      <c r="J13" s="14">
        <f t="shared" si="4"/>
        <v>1.0649789029536847</v>
      </c>
      <c r="K13" s="15">
        <f t="shared" si="6"/>
        <v>4.2810384152646836</v>
      </c>
      <c r="M13" s="16" t="s">
        <v>35</v>
      </c>
      <c r="N13" s="18">
        <v>283419.7</v>
      </c>
      <c r="O13" s="18">
        <v>282685.59999999998</v>
      </c>
      <c r="P13" s="18">
        <f t="shared" si="5"/>
        <v>734.10000000003492</v>
      </c>
    </row>
    <row r="14" spans="1:16" ht="24.95" customHeight="1" thickBot="1">
      <c r="A14" s="10" t="s">
        <v>36</v>
      </c>
      <c r="B14" s="11">
        <v>1084</v>
      </c>
      <c r="C14" s="12">
        <v>463.59999999997672</v>
      </c>
      <c r="D14" s="12">
        <v>3708.7999999998137</v>
      </c>
      <c r="E14" s="13">
        <f t="shared" si="0"/>
        <v>0.42767527675274603</v>
      </c>
      <c r="F14" s="11">
        <v>1010</v>
      </c>
      <c r="G14" s="11">
        <f t="shared" si="1"/>
        <v>599.39999999996508</v>
      </c>
      <c r="H14" s="11">
        <f t="shared" si="2"/>
        <v>4795.1999999997206</v>
      </c>
      <c r="I14" s="13">
        <f t="shared" si="3"/>
        <v>0.59346534653461891</v>
      </c>
      <c r="J14" s="14">
        <f t="shared" si="4"/>
        <v>0.29292493528903185</v>
      </c>
      <c r="K14" s="15">
        <f t="shared" si="6"/>
        <v>0.38765408896367393</v>
      </c>
      <c r="M14" s="16" t="s">
        <v>37</v>
      </c>
      <c r="N14" s="18">
        <v>284019.09999999998</v>
      </c>
      <c r="O14" s="18">
        <v>283419.7</v>
      </c>
      <c r="P14" s="18">
        <f t="shared" si="5"/>
        <v>599.39999999996508</v>
      </c>
    </row>
    <row r="15" spans="1:16" ht="24.95" customHeight="1" thickBot="1">
      <c r="A15" s="10" t="s">
        <v>38</v>
      </c>
      <c r="B15" s="11">
        <v>1049</v>
      </c>
      <c r="C15" s="12">
        <v>508.10000000003492</v>
      </c>
      <c r="D15" s="12">
        <v>4064.8000000002794</v>
      </c>
      <c r="E15" s="13">
        <f t="shared" si="0"/>
        <v>0.48436606291709716</v>
      </c>
      <c r="F15" s="11">
        <v>815</v>
      </c>
      <c r="G15" s="11">
        <f t="shared" si="1"/>
        <v>840.60000000003492</v>
      </c>
      <c r="H15" s="11">
        <f t="shared" si="2"/>
        <v>6724.8000000002794</v>
      </c>
      <c r="I15" s="13">
        <f t="shared" si="3"/>
        <v>1.0314110429448282</v>
      </c>
      <c r="J15" s="14">
        <f t="shared" si="4"/>
        <v>0.65439874040538704</v>
      </c>
      <c r="K15" s="15">
        <f t="shared" si="6"/>
        <v>1.1294040229266886</v>
      </c>
      <c r="M15" s="16" t="s">
        <v>39</v>
      </c>
      <c r="N15" s="18">
        <v>284859.7</v>
      </c>
      <c r="O15" s="18">
        <v>284019.09999999998</v>
      </c>
      <c r="P15" s="18">
        <f t="shared" si="5"/>
        <v>840.60000000003492</v>
      </c>
    </row>
    <row r="16" spans="1:16" ht="24.95" customHeight="1" thickBot="1">
      <c r="A16" s="10" t="s">
        <v>40</v>
      </c>
      <c r="B16" s="11">
        <v>959</v>
      </c>
      <c r="C16" s="12">
        <v>1032.5999999999767</v>
      </c>
      <c r="D16" s="12">
        <v>8260.7999999998137</v>
      </c>
      <c r="E16" s="13">
        <f t="shared" si="0"/>
        <v>1.0767466110531561</v>
      </c>
      <c r="F16" s="11">
        <v>940</v>
      </c>
      <c r="G16" s="11">
        <f t="shared" si="1"/>
        <v>928.09999999997672</v>
      </c>
      <c r="H16" s="11">
        <f t="shared" si="2"/>
        <v>7424.7999999998137</v>
      </c>
      <c r="I16" s="13">
        <f t="shared" si="3"/>
        <v>0.98734042553189016</v>
      </c>
      <c r="J16" s="14">
        <f t="shared" si="4"/>
        <v>-0.10120085221770517</v>
      </c>
      <c r="K16" s="15">
        <f t="shared" si="6"/>
        <v>-8.3033635400828906E-2</v>
      </c>
      <c r="M16" s="16" t="s">
        <v>41</v>
      </c>
      <c r="N16" s="18">
        <v>285787.8</v>
      </c>
      <c r="O16" s="18">
        <v>284859.7</v>
      </c>
      <c r="P16" s="18">
        <f t="shared" si="5"/>
        <v>928.09999999997672</v>
      </c>
    </row>
    <row r="17" spans="1:11" ht="24.95" customHeight="1">
      <c r="A17" s="10" t="s">
        <v>42</v>
      </c>
      <c r="B17" s="13">
        <f>AVERAGE(B5:B16)</f>
        <v>1282.75</v>
      </c>
      <c r="C17" s="13">
        <f t="shared" ref="C17:H17" si="7">AVERAGE(C5:C16)</f>
        <v>472.19999999999709</v>
      </c>
      <c r="D17" s="13">
        <f t="shared" si="7"/>
        <v>3777.5999999999767</v>
      </c>
      <c r="E17" s="13">
        <f t="shared" si="7"/>
        <v>0.46974981649394615</v>
      </c>
      <c r="F17" s="13">
        <f t="shared" si="7"/>
        <v>1127.9166666666667</v>
      </c>
      <c r="G17" s="13">
        <f>AVERAGE(G5:G16)</f>
        <v>694.79166666666663</v>
      </c>
      <c r="H17" s="13">
        <f t="shared" si="7"/>
        <v>5558.333333333333</v>
      </c>
      <c r="I17" s="13">
        <f>G17/F17</f>
        <v>0.61599556704839298</v>
      </c>
      <c r="J17" s="14">
        <f>(G17-C17)/C17</f>
        <v>0.47139277142454661</v>
      </c>
      <c r="K17" s="15">
        <f>(I17-E17)/E17</f>
        <v>0.31132689235724598</v>
      </c>
    </row>
    <row r="18" spans="1:11" ht="24.95" customHeight="1">
      <c r="A18" s="10" t="s">
        <v>43</v>
      </c>
      <c r="B18" s="13">
        <f t="shared" ref="B18:I18" si="8">SUM(B5:B16)</f>
        <v>15393</v>
      </c>
      <c r="C18" s="13">
        <f t="shared" si="8"/>
        <v>5666.3999999999651</v>
      </c>
      <c r="D18" s="13">
        <f t="shared" si="8"/>
        <v>45331.199999999721</v>
      </c>
      <c r="E18" s="13">
        <f t="shared" si="8"/>
        <v>5.6369977979273536</v>
      </c>
      <c r="F18" s="13">
        <f t="shared" si="8"/>
        <v>13535</v>
      </c>
      <c r="G18" s="13">
        <f t="shared" si="8"/>
        <v>8337.5</v>
      </c>
      <c r="H18" s="13">
        <f t="shared" si="8"/>
        <v>66700</v>
      </c>
      <c r="I18" s="13">
        <f t="shared" si="8"/>
        <v>8.4195273265744142</v>
      </c>
      <c r="J18" s="14">
        <f t="shared" si="4"/>
        <v>0.47139277142454672</v>
      </c>
      <c r="K18" s="15">
        <f t="shared" si="6"/>
        <v>0.49361905546072032</v>
      </c>
    </row>
    <row r="19" spans="1:11" ht="21.75" customHeigh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spans="1:11" ht="21.75" customHeight="1">
      <c r="A20" s="1"/>
      <c r="B20" s="20"/>
      <c r="C20" s="20"/>
      <c r="D20" s="20"/>
      <c r="E20" s="20"/>
      <c r="F20" s="20"/>
      <c r="G20" s="20"/>
      <c r="H20" s="20"/>
      <c r="I20" s="20"/>
      <c r="J20" s="20"/>
      <c r="K20" s="21"/>
    </row>
    <row r="21" spans="1:11" ht="21.75" customHeight="1">
      <c r="A21" s="19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40" spans="1:12" ht="21.95" customHeight="1"/>
    <row r="43" spans="1:12" ht="29.25" customHeight="1">
      <c r="A43" s="82" t="s">
        <v>72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</row>
    <row r="44" spans="1:12" ht="21.75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</row>
    <row r="45" spans="1:12" ht="21.75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</row>
    <row r="46" spans="1:12" ht="21.75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</row>
    <row r="47" spans="1:12" ht="27" customHeight="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</row>
    <row r="48" spans="1:12" ht="27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27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42" customHeight="1">
      <c r="A50" s="76" t="s">
        <v>73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</row>
    <row r="51" spans="1:12" s="24" customFormat="1" ht="30" customHeight="1">
      <c r="A51" s="84" t="s">
        <v>74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</row>
    <row r="52" spans="1:12" s="24" customFormat="1" ht="50.1" customHeight="1">
      <c r="A52" s="25" t="s">
        <v>49</v>
      </c>
      <c r="B52" s="85" t="s">
        <v>75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</row>
    <row r="53" spans="1:12" s="24" customFormat="1" ht="50.1" customHeight="1">
      <c r="A53" s="86" t="s">
        <v>76</v>
      </c>
      <c r="B53" s="86"/>
      <c r="C53" s="78" t="s">
        <v>77</v>
      </c>
      <c r="D53" s="78"/>
      <c r="E53" s="78"/>
      <c r="F53" s="78"/>
      <c r="G53" s="78"/>
      <c r="H53" s="78"/>
      <c r="I53" s="78"/>
      <c r="J53" s="78"/>
      <c r="K53" s="78"/>
      <c r="L53" s="78"/>
    </row>
    <row r="54" spans="1:12" s="24" customFormat="1" ht="50.1" customHeight="1">
      <c r="A54" s="25" t="s">
        <v>51</v>
      </c>
      <c r="B54" s="25"/>
      <c r="C54" s="78" t="s">
        <v>78</v>
      </c>
      <c r="D54" s="78"/>
      <c r="E54" s="78"/>
      <c r="F54" s="78"/>
      <c r="G54" s="78"/>
      <c r="H54" s="78"/>
      <c r="I54" s="78"/>
      <c r="J54" s="78"/>
      <c r="K54" s="78"/>
      <c r="L54" s="78"/>
    </row>
    <row r="55" spans="1:12" s="24" customFormat="1" ht="30" customHeight="1">
      <c r="A55" s="84" t="s">
        <v>79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</row>
    <row r="56" spans="1:12" s="24" customFormat="1" ht="50.1" customHeight="1">
      <c r="A56" s="25" t="s">
        <v>49</v>
      </c>
      <c r="B56" s="85" t="s">
        <v>80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</row>
    <row r="57" spans="1:12" s="24" customFormat="1" ht="50.1" customHeight="1">
      <c r="A57" s="86" t="s">
        <v>76</v>
      </c>
      <c r="B57" s="86"/>
      <c r="C57" s="87" t="s">
        <v>81</v>
      </c>
      <c r="D57" s="87"/>
      <c r="E57" s="87"/>
      <c r="F57" s="87"/>
      <c r="G57" s="87"/>
      <c r="H57" s="87"/>
      <c r="I57" s="87"/>
      <c r="J57" s="87"/>
      <c r="K57" s="87"/>
      <c r="L57" s="87"/>
    </row>
    <row r="58" spans="1:12" s="24" customFormat="1" ht="50.1" customHeight="1">
      <c r="A58" s="25" t="s">
        <v>51</v>
      </c>
      <c r="B58" s="88" t="s">
        <v>78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</row>
    <row r="59" spans="1:12" s="24" customFormat="1" ht="30" customHeight="1">
      <c r="A59" s="84" t="s">
        <v>82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</row>
    <row r="60" spans="1:12" s="24" customFormat="1" ht="50.1" customHeight="1">
      <c r="A60" s="25" t="s">
        <v>49</v>
      </c>
      <c r="B60" s="85" t="s">
        <v>83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 s="24" customFormat="1" ht="50.1" customHeight="1">
      <c r="A61" s="86" t="s">
        <v>76</v>
      </c>
      <c r="B61" s="86"/>
      <c r="C61" s="87" t="s">
        <v>84</v>
      </c>
      <c r="D61" s="87"/>
      <c r="E61" s="87"/>
      <c r="F61" s="87"/>
      <c r="G61" s="87"/>
      <c r="H61" s="87"/>
      <c r="I61" s="87"/>
      <c r="J61" s="87"/>
      <c r="K61" s="87"/>
      <c r="L61" s="87"/>
    </row>
    <row r="62" spans="1:12" s="24" customFormat="1" ht="50.1" customHeight="1">
      <c r="A62" s="25" t="s">
        <v>51</v>
      </c>
      <c r="B62" s="25"/>
      <c r="C62" s="87" t="s">
        <v>85</v>
      </c>
      <c r="D62" s="87"/>
      <c r="E62" s="87"/>
      <c r="F62" s="87"/>
      <c r="G62" s="87"/>
      <c r="H62" s="87"/>
      <c r="I62" s="87"/>
      <c r="J62" s="87"/>
      <c r="K62" s="87"/>
      <c r="L62" s="87"/>
    </row>
    <row r="63" spans="1:12" s="24" customFormat="1" ht="30" customHeight="1">
      <c r="A63" s="84" t="s">
        <v>86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</row>
    <row r="64" spans="1:12" s="24" customFormat="1" ht="50.1" customHeight="1">
      <c r="A64" s="26" t="s">
        <v>87</v>
      </c>
      <c r="B64" s="25"/>
      <c r="C64" s="85" t="s">
        <v>88</v>
      </c>
      <c r="D64" s="85"/>
      <c r="E64" s="85"/>
      <c r="F64" s="85"/>
      <c r="G64" s="85"/>
      <c r="H64" s="85"/>
      <c r="I64" s="85"/>
      <c r="J64" s="85"/>
      <c r="K64" s="85"/>
      <c r="L64" s="85"/>
    </row>
    <row r="65" spans="1:12" s="24" customFormat="1" ht="50.1" customHeight="1">
      <c r="A65" s="85" t="s">
        <v>50</v>
      </c>
      <c r="B65" s="85"/>
      <c r="C65" s="87" t="s">
        <v>89</v>
      </c>
      <c r="D65" s="87"/>
      <c r="E65" s="87"/>
      <c r="F65" s="87"/>
      <c r="G65" s="87"/>
      <c r="H65" s="87"/>
      <c r="I65" s="87"/>
      <c r="J65" s="87"/>
      <c r="K65" s="87"/>
      <c r="L65" s="87"/>
    </row>
    <row r="66" spans="1:12" s="24" customFormat="1" ht="50.1" customHeight="1">
      <c r="A66" s="25" t="s">
        <v>51</v>
      </c>
      <c r="B66" s="25"/>
      <c r="C66" s="78" t="s">
        <v>90</v>
      </c>
      <c r="D66" s="78"/>
      <c r="E66" s="78"/>
      <c r="F66" s="78"/>
      <c r="G66" s="78"/>
      <c r="H66" s="78"/>
      <c r="I66" s="78"/>
      <c r="J66" s="78"/>
      <c r="K66" s="78"/>
      <c r="L66" s="78"/>
    </row>
    <row r="67" spans="1:12" s="24" customFormat="1" ht="30" customHeight="1">
      <c r="A67" s="84" t="s">
        <v>91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</row>
    <row r="68" spans="1:12" s="24" customFormat="1" ht="50.1" customHeight="1">
      <c r="A68" s="26" t="s">
        <v>87</v>
      </c>
      <c r="B68" s="25"/>
      <c r="C68" s="85" t="s">
        <v>92</v>
      </c>
      <c r="D68" s="85"/>
      <c r="E68" s="85"/>
      <c r="F68" s="85"/>
      <c r="G68" s="85"/>
      <c r="H68" s="85"/>
      <c r="I68" s="85"/>
      <c r="J68" s="85"/>
      <c r="K68" s="85"/>
      <c r="L68" s="85"/>
    </row>
    <row r="69" spans="1:12" s="24" customFormat="1" ht="50.1" customHeight="1">
      <c r="A69" s="85" t="s">
        <v>50</v>
      </c>
      <c r="B69" s="85"/>
      <c r="C69" s="87" t="s">
        <v>93</v>
      </c>
      <c r="D69" s="87"/>
      <c r="E69" s="87"/>
      <c r="F69" s="87"/>
      <c r="G69" s="87"/>
      <c r="H69" s="87"/>
      <c r="I69" s="87"/>
      <c r="J69" s="87"/>
      <c r="K69" s="87"/>
      <c r="L69" s="87"/>
    </row>
    <row r="70" spans="1:12" s="24" customFormat="1" ht="50.1" customHeight="1">
      <c r="A70" s="25" t="s">
        <v>51</v>
      </c>
      <c r="B70" s="25"/>
      <c r="C70" s="89" t="s">
        <v>94</v>
      </c>
      <c r="D70" s="89"/>
      <c r="E70" s="89"/>
      <c r="F70" s="89"/>
      <c r="G70" s="89"/>
      <c r="H70" s="89"/>
      <c r="I70" s="89"/>
      <c r="J70" s="89"/>
      <c r="K70" s="89"/>
      <c r="L70" s="89"/>
    </row>
    <row r="71" spans="1:12" s="24" customFormat="1" ht="30" customHeight="1">
      <c r="A71" s="84" t="s">
        <v>95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</row>
    <row r="72" spans="1:12" s="24" customFormat="1" ht="50.1" customHeight="1">
      <c r="A72" s="26" t="s">
        <v>87</v>
      </c>
      <c r="B72" s="25"/>
      <c r="C72" s="85" t="s">
        <v>96</v>
      </c>
      <c r="D72" s="85"/>
      <c r="E72" s="85"/>
      <c r="F72" s="85"/>
      <c r="G72" s="85"/>
      <c r="H72" s="85"/>
      <c r="I72" s="85"/>
      <c r="J72" s="85"/>
      <c r="K72" s="85"/>
      <c r="L72" s="85"/>
    </row>
    <row r="73" spans="1:12" s="24" customFormat="1" ht="50.1" customHeight="1">
      <c r="A73" s="85" t="s">
        <v>50</v>
      </c>
      <c r="B73" s="85"/>
      <c r="C73" s="90" t="s">
        <v>97</v>
      </c>
      <c r="D73" s="91"/>
      <c r="E73" s="91"/>
      <c r="F73" s="91"/>
      <c r="G73" s="91"/>
      <c r="H73" s="91"/>
      <c r="I73" s="91"/>
      <c r="J73" s="91"/>
      <c r="K73" s="91"/>
      <c r="L73" s="91"/>
    </row>
    <row r="74" spans="1:12" s="24" customFormat="1" ht="50.1" customHeight="1">
      <c r="A74" s="25" t="s">
        <v>51</v>
      </c>
      <c r="B74" s="25"/>
      <c r="C74" s="78" t="s">
        <v>98</v>
      </c>
      <c r="D74" s="78"/>
      <c r="E74" s="78"/>
      <c r="F74" s="78"/>
      <c r="G74" s="78"/>
      <c r="H74" s="78"/>
      <c r="I74" s="78"/>
      <c r="J74" s="78"/>
      <c r="K74" s="78"/>
      <c r="L74" s="78"/>
    </row>
    <row r="75" spans="1:12" s="24" customFormat="1" ht="30" customHeight="1">
      <c r="A75" s="84" t="s">
        <v>99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</row>
    <row r="76" spans="1:12" s="24" customFormat="1" ht="39.950000000000003" customHeight="1">
      <c r="A76" s="25" t="s">
        <v>49</v>
      </c>
      <c r="B76" s="25"/>
      <c r="C76" s="85" t="s">
        <v>100</v>
      </c>
      <c r="D76" s="85"/>
      <c r="E76" s="85"/>
      <c r="F76" s="85"/>
      <c r="G76" s="85"/>
      <c r="H76" s="85"/>
      <c r="I76" s="85"/>
      <c r="J76" s="85"/>
      <c r="K76" s="85"/>
      <c r="L76" s="85"/>
    </row>
    <row r="77" spans="1:12" s="24" customFormat="1" ht="39.950000000000003" customHeight="1">
      <c r="A77" s="86" t="s">
        <v>50</v>
      </c>
      <c r="B77" s="86"/>
      <c r="C77" s="87" t="s">
        <v>101</v>
      </c>
      <c r="D77" s="87"/>
      <c r="E77" s="87"/>
      <c r="F77" s="87"/>
      <c r="G77" s="87"/>
      <c r="H77" s="87"/>
      <c r="I77" s="87"/>
      <c r="J77" s="87"/>
      <c r="K77" s="87"/>
      <c r="L77" s="87"/>
    </row>
    <row r="78" spans="1:12" s="24" customFormat="1" ht="39.950000000000003" customHeight="1">
      <c r="A78" s="25" t="s">
        <v>51</v>
      </c>
      <c r="B78" s="25"/>
      <c r="C78" s="78" t="s">
        <v>78</v>
      </c>
      <c r="D78" s="78"/>
      <c r="E78" s="78"/>
      <c r="F78" s="78"/>
      <c r="G78" s="78"/>
      <c r="H78" s="78"/>
      <c r="I78" s="78"/>
      <c r="J78" s="78"/>
      <c r="K78" s="78"/>
      <c r="L78" s="78"/>
    </row>
    <row r="79" spans="1:12" s="24" customFormat="1" ht="30" customHeight="1">
      <c r="A79" s="84" t="s">
        <v>102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</row>
    <row r="80" spans="1:12" s="24" customFormat="1" ht="39.950000000000003" customHeight="1">
      <c r="A80" s="25" t="s">
        <v>49</v>
      </c>
      <c r="B80" s="25"/>
      <c r="C80" s="85" t="s">
        <v>103</v>
      </c>
      <c r="D80" s="85"/>
      <c r="E80" s="85"/>
      <c r="F80" s="85"/>
      <c r="G80" s="85"/>
      <c r="H80" s="85"/>
      <c r="I80" s="85"/>
      <c r="J80" s="85"/>
      <c r="K80" s="85"/>
      <c r="L80" s="85"/>
    </row>
    <row r="81" spans="1:20" s="24" customFormat="1" ht="39.950000000000003" customHeight="1">
      <c r="A81" s="86" t="s">
        <v>50</v>
      </c>
      <c r="B81" s="86"/>
      <c r="C81" s="87" t="s">
        <v>104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1:20" s="24" customFormat="1" ht="39.950000000000003" customHeight="1">
      <c r="A82" s="25" t="s">
        <v>51</v>
      </c>
      <c r="B82" s="25"/>
      <c r="C82" s="78" t="s">
        <v>78</v>
      </c>
      <c r="D82" s="78"/>
      <c r="E82" s="78"/>
      <c r="F82" s="78"/>
      <c r="G82" s="78"/>
      <c r="H82" s="78"/>
      <c r="I82" s="78"/>
      <c r="J82" s="78"/>
      <c r="K82" s="78"/>
      <c r="L82" s="78"/>
    </row>
    <row r="83" spans="1:20" s="24" customFormat="1" ht="30" customHeight="1">
      <c r="A83" s="84" t="s">
        <v>105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</row>
    <row r="84" spans="1:20" s="24" customFormat="1" ht="39.950000000000003" customHeight="1">
      <c r="A84" s="25" t="s">
        <v>49</v>
      </c>
      <c r="B84" s="25"/>
      <c r="C84" s="85" t="s">
        <v>106</v>
      </c>
      <c r="D84" s="85"/>
      <c r="E84" s="85"/>
      <c r="F84" s="85"/>
      <c r="G84" s="85"/>
      <c r="H84" s="85"/>
      <c r="I84" s="85"/>
      <c r="J84" s="85"/>
      <c r="K84" s="85"/>
      <c r="L84" s="85"/>
      <c r="M84" s="27"/>
      <c r="N84" s="27"/>
      <c r="O84" s="27"/>
      <c r="P84" s="27"/>
      <c r="Q84" s="27"/>
      <c r="R84" s="27"/>
      <c r="S84" s="27"/>
      <c r="T84" s="27"/>
    </row>
    <row r="85" spans="1:20" s="24" customFormat="1" ht="39.950000000000003" customHeight="1">
      <c r="A85" s="85" t="s">
        <v>50</v>
      </c>
      <c r="B85" s="85"/>
      <c r="C85" s="87" t="s">
        <v>107</v>
      </c>
      <c r="D85" s="87"/>
      <c r="E85" s="87"/>
      <c r="F85" s="87"/>
      <c r="G85" s="87"/>
      <c r="H85" s="87"/>
      <c r="I85" s="87"/>
      <c r="J85" s="87"/>
      <c r="K85" s="87"/>
      <c r="L85" s="87"/>
      <c r="M85" s="27"/>
      <c r="N85" s="27"/>
      <c r="O85" s="27"/>
      <c r="P85" s="27"/>
      <c r="Q85" s="27"/>
      <c r="R85" s="27"/>
      <c r="S85" s="27"/>
      <c r="T85" s="27"/>
    </row>
    <row r="86" spans="1:20" s="24" customFormat="1" ht="39.950000000000003" customHeight="1">
      <c r="A86" s="25" t="s">
        <v>51</v>
      </c>
      <c r="B86" s="25"/>
      <c r="C86" s="78" t="s">
        <v>78</v>
      </c>
      <c r="D86" s="78"/>
      <c r="E86" s="78"/>
      <c r="F86" s="78"/>
      <c r="G86" s="78"/>
      <c r="H86" s="78"/>
      <c r="I86" s="78"/>
      <c r="J86" s="78"/>
      <c r="K86" s="78"/>
      <c r="L86" s="78"/>
      <c r="M86" s="27"/>
      <c r="N86" s="27"/>
      <c r="O86" s="27"/>
      <c r="P86" s="27"/>
      <c r="Q86" s="27"/>
      <c r="R86" s="27"/>
      <c r="S86" s="27"/>
      <c r="T86" s="27"/>
    </row>
    <row r="87" spans="1:20" s="24" customFormat="1" ht="30" customHeight="1">
      <c r="A87" s="84" t="s">
        <v>108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</row>
    <row r="88" spans="1:20" s="28" customFormat="1" ht="39.950000000000003" customHeight="1">
      <c r="A88" s="25" t="s">
        <v>49</v>
      </c>
      <c r="B88" s="25"/>
      <c r="C88" s="85" t="s">
        <v>109</v>
      </c>
      <c r="D88" s="85"/>
      <c r="E88" s="85"/>
      <c r="F88" s="85"/>
      <c r="G88" s="85"/>
      <c r="H88" s="85"/>
      <c r="I88" s="85"/>
      <c r="J88" s="85"/>
      <c r="K88" s="85"/>
      <c r="L88" s="85"/>
    </row>
    <row r="89" spans="1:20" s="28" customFormat="1" ht="39.950000000000003" customHeight="1">
      <c r="A89" s="85" t="s">
        <v>50</v>
      </c>
      <c r="B89" s="85"/>
      <c r="C89" s="92" t="s">
        <v>110</v>
      </c>
      <c r="D89" s="85"/>
      <c r="E89" s="85"/>
      <c r="F89" s="85"/>
      <c r="G89" s="85"/>
      <c r="H89" s="85"/>
      <c r="I89" s="85"/>
      <c r="J89" s="85"/>
      <c r="K89" s="85"/>
      <c r="L89" s="85"/>
    </row>
    <row r="90" spans="1:20" s="28" customFormat="1" ht="39.950000000000003" customHeight="1">
      <c r="A90" s="25" t="s">
        <v>51</v>
      </c>
      <c r="B90" s="25"/>
      <c r="C90" s="87" t="s">
        <v>111</v>
      </c>
      <c r="D90" s="87"/>
      <c r="E90" s="87"/>
      <c r="F90" s="87"/>
      <c r="G90" s="87"/>
      <c r="H90" s="87"/>
      <c r="I90" s="87"/>
      <c r="J90" s="87"/>
      <c r="K90" s="87"/>
      <c r="L90" s="87"/>
    </row>
    <row r="91" spans="1:20" s="28" customFormat="1" ht="30" customHeight="1">
      <c r="A91" s="84" t="s">
        <v>112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</row>
    <row r="92" spans="1:20" s="28" customFormat="1" ht="39.950000000000003" customHeight="1">
      <c r="A92" s="25" t="s">
        <v>49</v>
      </c>
      <c r="B92" s="25"/>
      <c r="C92" s="85" t="s">
        <v>113</v>
      </c>
      <c r="D92" s="85"/>
      <c r="E92" s="85"/>
      <c r="F92" s="85"/>
      <c r="G92" s="85"/>
      <c r="H92" s="85"/>
      <c r="I92" s="85"/>
      <c r="J92" s="85"/>
      <c r="K92" s="85"/>
      <c r="L92" s="85"/>
    </row>
    <row r="93" spans="1:20" s="28" customFormat="1" ht="39.950000000000003" customHeight="1">
      <c r="A93" s="85" t="s">
        <v>50</v>
      </c>
      <c r="B93" s="85"/>
      <c r="C93" s="87" t="s">
        <v>114</v>
      </c>
      <c r="D93" s="87"/>
      <c r="E93" s="87"/>
      <c r="F93" s="87"/>
      <c r="G93" s="87"/>
      <c r="H93" s="87"/>
      <c r="I93" s="87"/>
      <c r="J93" s="87"/>
      <c r="K93" s="87"/>
      <c r="L93" s="87"/>
    </row>
    <row r="94" spans="1:20" s="28" customFormat="1" ht="39.950000000000003" customHeight="1">
      <c r="A94" s="25" t="s">
        <v>51</v>
      </c>
      <c r="B94" s="25"/>
      <c r="C94" s="78" t="s">
        <v>78</v>
      </c>
      <c r="D94" s="78"/>
      <c r="E94" s="78"/>
      <c r="F94" s="78"/>
      <c r="G94" s="78"/>
      <c r="H94" s="78"/>
      <c r="I94" s="78"/>
      <c r="J94" s="78"/>
      <c r="K94" s="78"/>
      <c r="L94" s="78"/>
    </row>
    <row r="95" spans="1:20" s="28" customFormat="1" ht="30" customHeight="1">
      <c r="A95" s="84" t="s">
        <v>115</v>
      </c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</row>
    <row r="96" spans="1:20" s="28" customFormat="1" ht="39.950000000000003" customHeight="1">
      <c r="A96" s="25" t="s">
        <v>49</v>
      </c>
      <c r="B96" s="25"/>
      <c r="C96" s="85" t="s">
        <v>116</v>
      </c>
      <c r="D96" s="85"/>
      <c r="E96" s="85"/>
      <c r="F96" s="85"/>
      <c r="G96" s="85"/>
      <c r="H96" s="85"/>
      <c r="I96" s="85"/>
      <c r="J96" s="85"/>
      <c r="K96" s="85"/>
      <c r="L96" s="85"/>
    </row>
    <row r="97" spans="1:12" s="28" customFormat="1" ht="39.950000000000003" customHeight="1">
      <c r="A97" s="85" t="s">
        <v>50</v>
      </c>
      <c r="B97" s="85"/>
      <c r="C97" s="87" t="s">
        <v>117</v>
      </c>
      <c r="D97" s="87"/>
      <c r="E97" s="87"/>
      <c r="F97" s="87"/>
      <c r="G97" s="87"/>
      <c r="H97" s="87"/>
      <c r="I97" s="87"/>
      <c r="J97" s="87"/>
      <c r="K97" s="87"/>
      <c r="L97" s="87"/>
    </row>
    <row r="98" spans="1:12" s="28" customFormat="1" ht="39.950000000000003" customHeight="1">
      <c r="A98" s="25" t="s">
        <v>51</v>
      </c>
      <c r="B98" s="25"/>
      <c r="C98" s="78" t="s">
        <v>118</v>
      </c>
      <c r="D98" s="78"/>
      <c r="E98" s="78"/>
      <c r="F98" s="78"/>
      <c r="G98" s="78"/>
      <c r="H98" s="78"/>
      <c r="I98" s="78"/>
      <c r="J98" s="78"/>
      <c r="K98" s="78"/>
      <c r="L98" s="78"/>
    </row>
    <row r="99" spans="1:12" ht="21.75" customHeight="1">
      <c r="A99" s="3"/>
    </row>
    <row r="100" spans="1:12" ht="21.75" customHeight="1">
      <c r="A100" s="3"/>
    </row>
  </sheetData>
  <mergeCells count="67">
    <mergeCell ref="A95:L95"/>
    <mergeCell ref="C96:L96"/>
    <mergeCell ref="A97:B97"/>
    <mergeCell ref="C97:L97"/>
    <mergeCell ref="C98:L98"/>
    <mergeCell ref="C94:L94"/>
    <mergeCell ref="A85:B85"/>
    <mergeCell ref="C85:L85"/>
    <mergeCell ref="C86:L86"/>
    <mergeCell ref="A87:L87"/>
    <mergeCell ref="C88:L88"/>
    <mergeCell ref="A89:B89"/>
    <mergeCell ref="C89:L89"/>
    <mergeCell ref="C90:L90"/>
    <mergeCell ref="A91:L91"/>
    <mergeCell ref="C92:L92"/>
    <mergeCell ref="A93:B93"/>
    <mergeCell ref="C93:L93"/>
    <mergeCell ref="C84:L84"/>
    <mergeCell ref="A75:L75"/>
    <mergeCell ref="C76:L76"/>
    <mergeCell ref="A77:B77"/>
    <mergeCell ref="C77:L77"/>
    <mergeCell ref="C78:L78"/>
    <mergeCell ref="A79:L79"/>
    <mergeCell ref="C80:L80"/>
    <mergeCell ref="A81:B81"/>
    <mergeCell ref="C81:L81"/>
    <mergeCell ref="C82:L82"/>
    <mergeCell ref="A83:L83"/>
    <mergeCell ref="C74:L74"/>
    <mergeCell ref="A65:B65"/>
    <mergeCell ref="C65:L65"/>
    <mergeCell ref="C66:L66"/>
    <mergeCell ref="A67:L67"/>
    <mergeCell ref="C68:L68"/>
    <mergeCell ref="A69:B69"/>
    <mergeCell ref="C69:L69"/>
    <mergeCell ref="C70:L70"/>
    <mergeCell ref="A71:L71"/>
    <mergeCell ref="C72:L72"/>
    <mergeCell ref="A73:B73"/>
    <mergeCell ref="C73:L73"/>
    <mergeCell ref="C64:L64"/>
    <mergeCell ref="A55:L55"/>
    <mergeCell ref="B56:L56"/>
    <mergeCell ref="A57:B57"/>
    <mergeCell ref="C57:L57"/>
    <mergeCell ref="B58:L58"/>
    <mergeCell ref="A59:L59"/>
    <mergeCell ref="B60:L60"/>
    <mergeCell ref="A61:B61"/>
    <mergeCell ref="C61:L61"/>
    <mergeCell ref="C62:L62"/>
    <mergeCell ref="A63:L63"/>
    <mergeCell ref="C54:L54"/>
    <mergeCell ref="A2:K2"/>
    <mergeCell ref="A3:A4"/>
    <mergeCell ref="B3:E3"/>
    <mergeCell ref="F3:I3"/>
    <mergeCell ref="J3:K3"/>
    <mergeCell ref="A43:L47"/>
    <mergeCell ref="A50:L50"/>
    <mergeCell ref="A51:L51"/>
    <mergeCell ref="B52:L52"/>
    <mergeCell ref="A53:B53"/>
    <mergeCell ref="C53:L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Prinya Pianussa</dc:creator>
  <cp:keywords/>
  <dc:description/>
  <cp:lastModifiedBy>Jumpon Sriudomsuwan</cp:lastModifiedBy>
  <cp:revision/>
  <dcterms:created xsi:type="dcterms:W3CDTF">2026-08-07T02:35:25Z</dcterms:created>
  <dcterms:modified xsi:type="dcterms:W3CDTF">2026-08-31T01:20:14Z</dcterms:modified>
  <cp:category/>
  <cp:contentStatus/>
</cp:coreProperties>
</file>