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ejo365-my.sharepoint.com/personal/researchmju_mju_ac_th/Documents/RAE-Document-Center/07-GreenOffice/resource/"/>
    </mc:Choice>
  </mc:AlternateContent>
  <xr:revisionPtr revIDLastSave="2" documentId="8_{488BD954-5EDB-4EB3-AEE4-111F3F4C9CEA}" xr6:coauthVersionLast="47" xr6:coauthVersionMax="47" xr10:uidLastSave="{E7CA789D-E75C-407B-B5EA-FDA8C7A9FC6F}"/>
  <bookViews>
    <workbookView xWindow="-120" yWindow="-120" windowWidth="24240" windowHeight="13140" tabRatio="498" xr2:uid="{34B2156F-77D1-47CB-857F-BB5C2E1BAEB5}"/>
  </bookViews>
  <sheets>
    <sheet name="ปริมาณขยะรายเดือน " sheetId="3" r:id="rId1"/>
    <sheet name="คำนวณ%" sheetId="2" r:id="rId2"/>
    <sheet name="คำนวณ ปริมาณขยะ" sheetId="1" r:id="rId3"/>
  </sheets>
  <definedNames>
    <definedName name="_xlnm.Print_Area" localSheetId="2">'คำนวณ ปริมาณขยะ'!$A$3:$M$36</definedName>
    <definedName name="_xlnm.Print_Area" localSheetId="0">'ปริมาณขยะรายเดือน '!$A$1:$M$34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6" i="1" l="1"/>
  <c r="Q9" i="1"/>
  <c r="R9" i="1"/>
  <c r="S9" i="1"/>
  <c r="T9" i="1"/>
  <c r="U9" i="1"/>
  <c r="V9" i="1"/>
  <c r="W9" i="1"/>
  <c r="X9" i="1"/>
  <c r="Z9" i="1"/>
  <c r="AA9" i="1"/>
  <c r="H3" i="2"/>
  <c r="I3" i="2"/>
  <c r="K3" i="2"/>
  <c r="F3" i="2"/>
  <c r="F14" i="1"/>
  <c r="G14" i="1"/>
  <c r="H14" i="1"/>
  <c r="I14" i="1"/>
  <c r="J14" i="1"/>
  <c r="K14" i="1"/>
  <c r="L14" i="1"/>
  <c r="M14" i="1"/>
  <c r="C12" i="3"/>
  <c r="D12" i="3"/>
  <c r="E12" i="3"/>
  <c r="F12" i="3"/>
  <c r="G12" i="3"/>
  <c r="G4" i="2" s="1"/>
  <c r="H12" i="3"/>
  <c r="H4" i="2"/>
  <c r="I12" i="3"/>
  <c r="J12" i="3"/>
  <c r="K12" i="3"/>
  <c r="K4" i="2"/>
  <c r="L12" i="3"/>
  <c r="M12" i="3"/>
  <c r="M4" i="2" s="1"/>
  <c r="B12" i="3"/>
  <c r="B4" i="2"/>
  <c r="B6" i="2" s="1"/>
  <c r="H21" i="1"/>
  <c r="B3" i="2"/>
  <c r="E3" i="2"/>
  <c r="G3" i="2"/>
  <c r="J3" i="2"/>
  <c r="L3" i="2"/>
  <c r="M3" i="2"/>
  <c r="M19" i="3"/>
  <c r="M5" i="2" s="1"/>
  <c r="L19" i="3"/>
  <c r="L5" i="2" s="1"/>
  <c r="K19" i="3"/>
  <c r="K5" i="2" s="1"/>
  <c r="J19" i="3"/>
  <c r="J5" i="2"/>
  <c r="I19" i="3"/>
  <c r="I5" i="2" s="1"/>
  <c r="H19" i="3"/>
  <c r="H5" i="2" s="1"/>
  <c r="G19" i="3"/>
  <c r="G5" i="2" s="1"/>
  <c r="F19" i="3"/>
  <c r="F5" i="2"/>
  <c r="E19" i="3"/>
  <c r="E5" i="2" s="1"/>
  <c r="D19" i="3"/>
  <c r="C19" i="3"/>
  <c r="B19" i="3"/>
  <c r="B5" i="2"/>
  <c r="L4" i="2"/>
  <c r="L6" i="2" s="1"/>
  <c r="L8" i="2" s="1"/>
  <c r="J4" i="2"/>
  <c r="I4" i="2"/>
  <c r="F4" i="2"/>
  <c r="E4" i="2"/>
  <c r="V10" i="1"/>
  <c r="V12" i="1" s="1"/>
  <c r="B14" i="1"/>
  <c r="P8" i="1" s="1"/>
  <c r="C14" i="1"/>
  <c r="D14" i="1"/>
  <c r="E14" i="1"/>
  <c r="C21" i="1"/>
  <c r="D21" i="1"/>
  <c r="E21" i="1"/>
  <c r="F21" i="1"/>
  <c r="G21" i="1"/>
  <c r="I21" i="1"/>
  <c r="J21" i="1"/>
  <c r="K21" i="1"/>
  <c r="Y9" i="1" s="1"/>
  <c r="L21" i="1"/>
  <c r="M21" i="1"/>
  <c r="B21" i="1"/>
  <c r="P9" i="1"/>
  <c r="W10" i="1"/>
  <c r="W12" i="1" s="1"/>
  <c r="Y10" i="1"/>
  <c r="Y14" i="1" s="1"/>
  <c r="Y12" i="1"/>
  <c r="Q10" i="1"/>
  <c r="Q13" i="1"/>
  <c r="V14" i="1"/>
  <c r="X10" i="1"/>
  <c r="X12" i="1" s="1"/>
  <c r="AA10" i="1"/>
  <c r="AA13" i="1"/>
  <c r="Z10" i="1"/>
  <c r="Z13" i="1"/>
  <c r="X13" i="1"/>
  <c r="Z12" i="1"/>
  <c r="F6" i="2"/>
  <c r="F9" i="2" s="1"/>
  <c r="Z14" i="1"/>
  <c r="AA14" i="1"/>
  <c r="AA12" i="1"/>
  <c r="V13" i="1"/>
  <c r="Y13" i="1"/>
  <c r="R10" i="1"/>
  <c r="R12" i="1" s="1"/>
  <c r="T10" i="1"/>
  <c r="T12" i="1" s="1"/>
  <c r="U10" i="1"/>
  <c r="U14" i="1"/>
  <c r="R13" i="1"/>
  <c r="S10" i="1"/>
  <c r="R14" i="1"/>
  <c r="S12" i="1"/>
  <c r="S13" i="1"/>
  <c r="S14" i="1"/>
  <c r="U12" i="1"/>
  <c r="U13" i="1"/>
  <c r="Q14" i="1"/>
  <c r="Q12" i="1"/>
  <c r="J6" i="2" l="1"/>
  <c r="F7" i="2"/>
  <c r="K6" i="2"/>
  <c r="K7" i="2"/>
  <c r="B8" i="2"/>
  <c r="B9" i="2"/>
  <c r="L7" i="2"/>
  <c r="E6" i="2"/>
  <c r="E7" i="2" s="1"/>
  <c r="M6" i="2"/>
  <c r="M8" i="2" s="1"/>
  <c r="G6" i="2"/>
  <c r="G8" i="2" s="1"/>
  <c r="G9" i="2"/>
  <c r="G7" i="2"/>
  <c r="D6" i="2"/>
  <c r="D9" i="2" s="1"/>
  <c r="P10" i="1"/>
  <c r="B7" i="2"/>
  <c r="H6" i="2"/>
  <c r="J8" i="2"/>
  <c r="J9" i="2"/>
  <c r="C6" i="2"/>
  <c r="C9" i="2"/>
  <c r="T14" i="1"/>
  <c r="J7" i="2"/>
  <c r="X14" i="1"/>
  <c r="W14" i="1"/>
  <c r="F8" i="2"/>
  <c r="T13" i="1"/>
  <c r="I6" i="2"/>
  <c r="I8" i="2" s="1"/>
  <c r="W13" i="1"/>
  <c r="L9" i="2"/>
  <c r="C8" i="2" l="1"/>
  <c r="C7" i="2"/>
  <c r="I7" i="2"/>
  <c r="I9" i="2"/>
  <c r="H8" i="2"/>
  <c r="H9" i="2"/>
  <c r="H7" i="2"/>
  <c r="M9" i="2"/>
  <c r="P13" i="1"/>
  <c r="P12" i="1"/>
  <c r="M7" i="2"/>
  <c r="K9" i="2"/>
  <c r="K8" i="2"/>
  <c r="D8" i="2"/>
  <c r="P14" i="1"/>
  <c r="E9" i="2"/>
  <c r="E8" i="2"/>
  <c r="D7" i="2"/>
</calcChain>
</file>

<file path=xl/sharedStrings.xml><?xml version="1.0" encoding="utf-8"?>
<sst xmlns="http://schemas.openxmlformats.org/spreadsheetml/2006/main" count="246" uniqueCount="51">
  <si>
    <t>แบบฟอร์ม 4.1(1)</t>
  </si>
  <si>
    <t>รายการขยะ</t>
  </si>
  <si>
    <t>ปริมาณ (ระบุหน่วยเป็น ก.ก. หรือ ลิตร ) ปี 2568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</si>
  <si>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</si>
  <si>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</si>
  <si>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</si>
  <si>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</si>
  <si>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</si>
  <si>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</si>
  <si>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</si>
  <si>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</si>
  <si>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</si>
  <si>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</si>
  <si>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</si>
  <si>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</si>
  <si>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ขยะทั่วไป (ฝังกลบเท่านั้น)</t>
  </si>
  <si>
    <t>ขยะอันตราย</t>
  </si>
  <si>
    <t>หมึกพิมพ์</t>
  </si>
  <si>
    <t>-</t>
  </si>
  <si>
    <t>หลอดไฟ</t>
  </si>
  <si>
    <t>ถ่ายไฟฉาย</t>
  </si>
  <si>
    <t>น้ำยาลบคำผิด</t>
  </si>
  <si>
    <t>ขวดสเปรย์ปรับอากาศ/สเปรย์กำจัดแมลง</t>
  </si>
  <si>
    <t xml:space="preserve">กระป๋องน้ำยาเคมีต่าง ๆ </t>
  </si>
  <si>
    <t>รวมขยะอันตราย</t>
  </si>
  <si>
    <t>ขยะรีไซเคิล / นำกลับมาใช้ใหม่</t>
  </si>
  <si>
    <t>กระดาษ</t>
  </si>
  <si>
    <t>กล่องลัง</t>
  </si>
  <si>
    <t>ขวดพลาสติก</t>
  </si>
  <si>
    <t>ใบไม้</t>
  </si>
  <si>
    <t>เศษอาหาร</t>
  </si>
  <si>
    <t>รวมขยะรีไซเคิล / นำกลับมาใช้ใหม่</t>
  </si>
  <si>
    <t xml:space="preserve">หมายเหตุ </t>
  </si>
  <si>
    <t xml:space="preserve">1. ผู้ที่ได้รับมอบหมาย ต้องลงบันทึกปริมาณทุกวันที่สิ้นเดือน         </t>
  </si>
  <si>
    <t>2. รายการขยะของแต่ละประเภทสามารถเพิ่มเติมหรือตัดออกได้ขึ้นอยู่กับขยะที่เกิดขึ้นของแต่ละสำนักงาน</t>
  </si>
  <si>
    <t xml:space="preserve">ปริมาณ (ระบุหน่วยเป็น ก.ก. หรือ ลิตร ) </t>
  </si>
  <si>
    <t>ขยะทั่วไป</t>
  </si>
  <si>
    <t>รวมขยะทั้งหมด</t>
  </si>
  <si>
    <t>%ขยะรีไซเคิล / นำกลับมาใช้ใหม่</t>
  </si>
  <si>
    <t>%ปริมาณขยะทั่วไป(ฝังกลบ)</t>
  </si>
  <si>
    <t>%ปริมาณขยะอันตราย</t>
  </si>
  <si>
    <r>
      <rPr>
        <b/>
        <u/>
        <sz val="18"/>
        <color rgb="FF000000"/>
        <rFont val="Cordia New"/>
      </rPr>
      <t>วิธีแรก</t>
    </r>
    <r>
      <rPr>
        <sz val="18"/>
        <color rgb="FF000000"/>
        <rFont val="Cordia New"/>
      </rPr>
      <t xml:space="preserve"> คือ คิด % ตามรายเดือน จะได้ % ตามตารางข้างล่าง คือ </t>
    </r>
  </si>
  <si>
    <t xml:space="preserve">%การนำขยะกลับมาใช้ใหม่ของแต่ละเดือน = </t>
  </si>
  <si>
    <t>(ขยะรีไซเคิลหรือนำกลับมาใช้ใหม่ x 100) ÷ ขยะรวมทั้งหมด</t>
  </si>
  <si>
    <r>
      <rPr>
        <b/>
        <u/>
        <sz val="18"/>
        <rFont val="Cordia New"/>
        <family val="2"/>
      </rPr>
      <t>วิธีที่สอง</t>
    </r>
    <r>
      <rPr>
        <sz val="18"/>
        <rFont val="Cordia New"/>
        <family val="2"/>
      </rPr>
      <t>คือ คิด% ขยะสะสมทั้งหมด เช่น ตอนนี้เก็บข้อมูลได้ 6 เดือน จะคำนวณดังนี้</t>
    </r>
  </si>
  <si>
    <t xml:space="preserve">%การนำขยะกลับมาใช้ใหม่รวม 6 เดือน = </t>
  </si>
  <si>
    <t>ขยะทั่วไป (ฝังกลบ)</t>
  </si>
  <si>
    <t>%ขยะอันตราย</t>
  </si>
  <si>
    <t>อาหาร</t>
  </si>
  <si>
    <t>2. รายการขยะของแต่ละประเภทสามรถเพิ่มเติมหรือตัดออกได้ขึ้นอยู่กับขยะที่เกิดขึ้นของแต่ละสำนักงาน</t>
  </si>
  <si>
    <t>ปริมาณ (ระบุหน่วยเป็น ก.ก. หรือ ลิตร ) ปี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</si>
</sst>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0.0%"/>
  </numFmts>
  <fonts count="18" x14ac:knownFonts="1">
    <font>
      <sz val="10"/>
      <name val="Arial"/>
    </font>
    <font>
      <sz val="10"/>
      <name val="Arial"/>
    </font>
    <font>
      <sz val="16"/>
      <name val="Cordia New"/>
      <family val="2"/>
    </font>
    <font>
      <b/>
      <sz val="16"/>
      <name val="Cordia New"/>
      <family val="2"/>
    </font>
    <font>
      <sz val="18"/>
      <name val="Cordia New"/>
      <family val="2"/>
    </font>
    <font>
      <b/>
      <u/>
      <sz val="18"/>
      <name val="Cordia New"/>
      <family val="2"/>
    </font>
    <font>
      <b/>
      <sz val="18"/>
      <name val="Cordia New"/>
      <family val="2"/>
    </font>
    <font>
      <sz val="18"/>
      <color theme="1"/>
      <name val="Cordia New"/>
      <family val="2"/>
    </font>
    <font>
      <sz val="18"/>
      <color rgb="FFFF0000"/>
      <name val="Cordia New"/>
      <family val="2"/>
    </font>
    <font>
      <b/>
      <sz val="18"/>
      <color rgb="FFFF0000"/>
      <name val="Cordia New"/>
      <family val="2"/>
    </font>
    <font>
      <sz val="16"/>
      <color theme="1"/>
      <name val="Cordia New"/>
      <family val="2"/>
    </font>
    <font>
      <sz val="16"/>
      <color rgb="FFFF0000"/>
      <name val="Cordia New"/>
      <family val="2"/>
    </font>
    <font>
      <b/>
      <sz val="18"/>
      <color theme="0"/>
      <name val="Cordia New"/>
      <family val="2"/>
    </font>
    <font>
      <sz val="18"/>
      <color theme="0"/>
      <name val="Cordia New"/>
      <family val="2"/>
    </font>
    <font>
      <sz val="16"/>
      <color theme="0"/>
      <name val="Cordia New"/>
      <family val="2"/>
    </font>
    <font>
      <sz val="16"/>
      <color theme="1"/>
      <name val="Tahoma"/>
      <scheme val="minor"/>
    </font>
    <font>
      <b/>
      <u/>
      <sz val="18"/>
      <color rgb="FF000000"/>
      <name val="Cordia New"/>
    </font>
    <font>
      <sz val="18"/>
      <color rgb="FF000000"/>
      <name val="Cordia New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D961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4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9" fontId="2" fillId="4" borderId="1" xfId="1" applyFont="1" applyFill="1" applyBorder="1" applyAlignment="1">
      <alignment horizont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4" fillId="2" borderId="3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9" fontId="8" fillId="0" borderId="1" xfId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vertical="center" wrapText="1"/>
    </xf>
    <xf numFmtId="9" fontId="4" fillId="2" borderId="1" xfId="1" applyFont="1" applyFill="1" applyBorder="1" applyAlignment="1">
      <alignment horizontal="center" vertical="center"/>
    </xf>
    <xf numFmtId="188" fontId="4" fillId="4" borderId="1" xfId="1" applyNumberFormat="1" applyFont="1" applyFill="1" applyBorder="1" applyAlignment="1">
      <alignment horizontal="center" vertical="center"/>
    </xf>
    <xf numFmtId="188" fontId="4" fillId="2" borderId="1" xfId="1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9" fillId="0" borderId="1" xfId="0" applyFont="1" applyBorder="1" applyAlignment="1">
      <alignment horizontal="left" vertical="center"/>
    </xf>
    <xf numFmtId="0" fontId="10" fillId="7" borderId="1" xfId="0" applyFont="1" applyFill="1" applyBorder="1" applyAlignment="1">
      <alignment horizontal="left" vertical="top" wrapText="1"/>
    </xf>
    <xf numFmtId="0" fontId="10" fillId="8" borderId="1" xfId="0" applyFont="1" applyFill="1" applyBorder="1" applyAlignment="1">
      <alignment horizontal="left" vertical="top" wrapText="1"/>
    </xf>
    <xf numFmtId="0" fontId="10" fillId="9" borderId="1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left"/>
    </xf>
    <xf numFmtId="9" fontId="2" fillId="10" borderId="1" xfId="1" applyFont="1" applyFill="1" applyBorder="1" applyAlignment="1">
      <alignment horizontal="center"/>
    </xf>
    <xf numFmtId="9" fontId="11" fillId="9" borderId="1" xfId="1" applyFont="1" applyFill="1" applyBorder="1" applyAlignment="1">
      <alignment horizontal="center"/>
    </xf>
    <xf numFmtId="0" fontId="2" fillId="10" borderId="1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2" fillId="9" borderId="1" xfId="0" applyFont="1" applyFill="1" applyBorder="1" applyAlignment="1">
      <alignment horizontal="right"/>
    </xf>
    <xf numFmtId="0" fontId="7" fillId="9" borderId="5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vertical="center"/>
    </xf>
    <xf numFmtId="0" fontId="4" fillId="10" borderId="5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0" fillId="11" borderId="1" xfId="0" applyFont="1" applyFill="1" applyBorder="1" applyAlignment="1">
      <alignment horizontal="center" vertical="top" wrapText="1"/>
    </xf>
    <xf numFmtId="0" fontId="2" fillId="9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10" fillId="5" borderId="1" xfId="0" applyFont="1" applyFill="1" applyBorder="1" applyAlignment="1">
      <alignment horizontal="center" vertical="top" wrapText="1"/>
    </xf>
    <xf numFmtId="0" fontId="2" fillId="5" borderId="4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top" wrapText="1"/>
    </xf>
    <xf numFmtId="0" fontId="4" fillId="10" borderId="1" xfId="0" applyFont="1" applyFill="1" applyBorder="1" applyAlignment="1">
      <alignment horizontal="left" vertical="top" wrapText="1"/>
    </xf>
    <xf numFmtId="0" fontId="2" fillId="10" borderId="6" xfId="0" applyFont="1" applyFill="1" applyBorder="1" applyAlignment="1">
      <alignment horizontal="center" vertical="top"/>
    </xf>
    <xf numFmtId="0" fontId="2" fillId="10" borderId="4" xfId="0" applyFont="1" applyFill="1" applyBorder="1" applyAlignment="1">
      <alignment horizontal="center" vertical="top"/>
    </xf>
    <xf numFmtId="0" fontId="7" fillId="7" borderId="5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left" vertical="top" wrapText="1"/>
    </xf>
    <xf numFmtId="0" fontId="15" fillId="11" borderId="1" xfId="0" applyFont="1" applyFill="1" applyBorder="1" applyAlignment="1">
      <alignment horizontal="center" vertical="top" wrapText="1"/>
    </xf>
    <xf numFmtId="0" fontId="17" fillId="2" borderId="0" xfId="0" applyFont="1" applyFill="1" applyAlignment="1">
      <alignment vertical="center" wrapText="1"/>
    </xf>
    <xf numFmtId="0" fontId="13" fillId="6" borderId="1" xfId="0" applyFont="1" applyFill="1" applyBorder="1" applyAlignment="1">
      <alignment vertical="center"/>
    </xf>
    <xf numFmtId="0" fontId="13" fillId="6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4" fillId="2" borderId="0" xfId="0" applyFont="1" applyFill="1" applyAlignment="1">
      <alignment vertical="top"/>
    </xf>
    <xf numFmtId="187" fontId="4" fillId="2" borderId="0" xfId="0" applyNumberFormat="1" applyFont="1" applyFill="1" applyAlignment="1">
      <alignment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2">
    <cellStyle name="ปกติ" xfId="0" builtinId="0"/>
    <cellStyle name="เปอร์เซ็นต์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'ปริมาณขยะรายเดือน '!$A$4</c:f>
              <c:strCache>
                <c:ptCount val="1"/>
                <c:pt idx="0">
                  <c:v>ขยะทั่วไป (ฝังกลบเท่านั้น)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'ปริมาณขยะรายเดือน '!$B$3:$M$3</c:f>
              <c:strCache>
                <c:ptCount val="12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</c:strCache>
            </c:strRef>
          </c:cat>
          <c:val>
            <c:numRef>
              <c:f>'ปริมาณขยะรายเดือน '!$B$4:$M$4</c:f>
              <c:numCache>
                <c:formatCode>General</c:formatCode>
                <c:ptCount val="12"/>
                <c:pt idx="0">
                  <c:v>370.6</c:v>
                </c:pt>
                <c:pt idx="1">
                  <c:v>336.1</c:v>
                </c:pt>
                <c:pt idx="2">
                  <c:v>383.5</c:v>
                </c:pt>
                <c:pt idx="3">
                  <c:v>359.8</c:v>
                </c:pt>
                <c:pt idx="4">
                  <c:v>411.4</c:v>
                </c:pt>
                <c:pt idx="5">
                  <c:v>420.9</c:v>
                </c:pt>
                <c:pt idx="6">
                  <c:v>359.4</c:v>
                </c:pt>
                <c:pt idx="7">
                  <c:v>365.6</c:v>
                </c:pt>
                <c:pt idx="8">
                  <c:v>350.8</c:v>
                </c:pt>
                <c:pt idx="9">
                  <c:v>341.8</c:v>
                </c:pt>
                <c:pt idx="10">
                  <c:v>349.8</c:v>
                </c:pt>
                <c:pt idx="11">
                  <c:v>331.3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57-4823-8DAE-3A062496D458}"/>
            </c:ext>
          </c:extLst>
        </c:ser>
        <c:ser>
          <c:idx val="1"/>
          <c:order val="1"/>
          <c:tx>
            <c:strRef>
              <c:f>'ปริมาณขยะรายเดือน '!$A$12</c:f>
              <c:strCache>
                <c:ptCount val="1"/>
                <c:pt idx="0">
                  <c:v>รวมขยะอันตราย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strRef>
              <c:f>'ปริมาณขยะรายเดือน '!$B$3:$M$3</c:f>
              <c:strCache>
                <c:ptCount val="12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</c:strCache>
            </c:strRef>
          </c:cat>
          <c:val>
            <c:numRef>
              <c:f>'ปริมาณขยะรายเดือน '!$B$12:$M$12</c:f>
              <c:numCache>
                <c:formatCode>General</c:formatCode>
                <c:ptCount val="12"/>
                <c:pt idx="0">
                  <c:v>0</c:v>
                </c:pt>
                <c:pt idx="1">
                  <c:v>0.3</c:v>
                </c:pt>
                <c:pt idx="2">
                  <c:v>0.3</c:v>
                </c:pt>
                <c:pt idx="3">
                  <c:v>0</c:v>
                </c:pt>
                <c:pt idx="4">
                  <c:v>4.7</c:v>
                </c:pt>
                <c:pt idx="5">
                  <c:v>10.8</c:v>
                </c:pt>
                <c:pt idx="6">
                  <c:v>1.9</c:v>
                </c:pt>
                <c:pt idx="7">
                  <c:v>0</c:v>
                </c:pt>
                <c:pt idx="8">
                  <c:v>1.2</c:v>
                </c:pt>
                <c:pt idx="9">
                  <c:v>2.5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57-4823-8DAE-3A062496D458}"/>
            </c:ext>
          </c:extLst>
        </c:ser>
        <c:ser>
          <c:idx val="2"/>
          <c:order val="2"/>
          <c:tx>
            <c:strRef>
              <c:f>'ปริมาณขยะรายเดือน '!$A$19</c:f>
              <c:strCache>
                <c:ptCount val="1"/>
                <c:pt idx="0">
                  <c:v>รวมขยะรีไซเคิล / นำกลับมาใช้ใหม่</c:v>
                </c:pt>
              </c:strCache>
            </c:strRef>
          </c:tx>
          <c:spPr>
            <a:solidFill>
              <a:srgbClr val="FFD13F"/>
            </a:solidFill>
            <a:ln w="25400">
              <a:noFill/>
            </a:ln>
          </c:spPr>
          <c:invertIfNegative val="0"/>
          <c:cat>
            <c:strRef>
              <c:f>'ปริมาณขยะรายเดือน '!$B$3:$M$3</c:f>
              <c:strCache>
                <c:ptCount val="12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</c:strCache>
            </c:strRef>
          </c:cat>
          <c:val>
            <c:numRef>
              <c:f>'ปริมาณขยะรายเดือน '!$B$19:$M$19</c:f>
              <c:numCache>
                <c:formatCode>General</c:formatCode>
                <c:ptCount val="12"/>
                <c:pt idx="0">
                  <c:v>97.5</c:v>
                </c:pt>
                <c:pt idx="1">
                  <c:v>81.8</c:v>
                </c:pt>
                <c:pt idx="2">
                  <c:v>132.5</c:v>
                </c:pt>
                <c:pt idx="3">
                  <c:v>103.6</c:v>
                </c:pt>
                <c:pt idx="4">
                  <c:v>146.6</c:v>
                </c:pt>
                <c:pt idx="5">
                  <c:v>106.69999999999999</c:v>
                </c:pt>
                <c:pt idx="6">
                  <c:v>100.69999999999999</c:v>
                </c:pt>
                <c:pt idx="7">
                  <c:v>98.5</c:v>
                </c:pt>
                <c:pt idx="8">
                  <c:v>88.9</c:v>
                </c:pt>
                <c:pt idx="9">
                  <c:v>114.6</c:v>
                </c:pt>
                <c:pt idx="10">
                  <c:v>65.5</c:v>
                </c:pt>
                <c:pt idx="11">
                  <c:v>86.100000000000009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B57-4823-8DAE-3A062496D4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26706096"/>
        <c:axId val="1"/>
      </c:barChart>
      <c:catAx>
        <c:axId val="926706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vert="horz"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ordia New"/>
                <a:ea typeface="Cordia New"/>
                <a:cs typeface="Cordia New"/>
              </a:defRPr>
            </a:pPr>
            <a:endParaRPr lang="th-TH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ordia New"/>
                <a:ea typeface="Cordia New"/>
                <a:cs typeface="Cordia New"/>
              </a:defRPr>
            </a:pPr>
            <a:endParaRPr lang="th-TH"/>
          </a:p>
        </c:txPr>
        <c:crossAx val="9267060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2.893175527780217E-2"/>
          <c:y val="0.89000284602978841"/>
          <c:w val="0.94594138557959062"/>
          <c:h val="9.2912373905069123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655" b="1" i="0" u="none" strike="noStrike" baseline="0">
              <a:solidFill>
                <a:srgbClr val="000000"/>
              </a:solidFill>
              <a:latin typeface="Cordia New"/>
              <a:ea typeface="Cordia New"/>
              <a:cs typeface="Cordia New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800" b="1" i="0" u="none" strike="noStrike" baseline="0">
          <a:solidFill>
            <a:srgbClr val="000000"/>
          </a:solidFill>
          <a:latin typeface="Cordia New"/>
          <a:ea typeface="Cordia New"/>
          <a:cs typeface="Cordia New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7670704199264034E-2"/>
          <c:y val="3.3783847498521181E-2"/>
          <c:w val="0.91141183388537395"/>
          <c:h val="0.7407305267433399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'คำนวณ%'!$A$7</c:f>
              <c:strCache>
                <c:ptCount val="1"/>
                <c:pt idx="0">
                  <c:v>%ขยะรีไซเคิล / นำกลับมาใช้ใหม่</c:v>
                </c:pt>
              </c:strCache>
            </c:strRef>
          </c:tx>
          <c:invertIfNegative val="0"/>
          <c:cat>
            <c:strRef>
              <c:f>'คำนวณ%'!$B$2:$M$2</c:f>
              <c:strCache>
                <c:ptCount val="12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</c:strCache>
            </c:strRef>
          </c:cat>
          <c:val>
            <c:numRef>
              <c:f>'คำนวณ%'!$B$7:$M$7</c:f>
              <c:numCache>
                <c:formatCode>0%</c:formatCode>
                <c:ptCount val="12"/>
                <c:pt idx="0">
                  <c:v>0.20828882717368083</c:v>
                </c:pt>
                <c:pt idx="1">
                  <c:v>0.19560019129603057</c:v>
                </c:pt>
                <c:pt idx="2">
                  <c:v>0.25663374007360062</c:v>
                </c:pt>
                <c:pt idx="3">
                  <c:v>0.22356495468277945</c:v>
                </c:pt>
                <c:pt idx="4">
                  <c:v>0.26052958947929628</c:v>
                </c:pt>
                <c:pt idx="5">
                  <c:v>0.19817979197622584</c:v>
                </c:pt>
                <c:pt idx="6">
                  <c:v>0.21796536796536797</c:v>
                </c:pt>
                <c:pt idx="7">
                  <c:v>0.21223874165050635</c:v>
                </c:pt>
                <c:pt idx="8">
                  <c:v>0.20163302336130645</c:v>
                </c:pt>
                <c:pt idx="9">
                  <c:v>0.24972760950098061</c:v>
                </c:pt>
                <c:pt idx="10">
                  <c:v>0.15771731278593787</c:v>
                </c:pt>
                <c:pt idx="11">
                  <c:v>0.20627695256348827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0E-4F54-B999-986CA34CD1AC}"/>
            </c:ext>
          </c:extLst>
        </c:ser>
        <c:ser>
          <c:idx val="1"/>
          <c:order val="1"/>
          <c:tx>
            <c:strRef>
              <c:f>'คำนวณ%'!$A$8</c:f>
              <c:strCache>
                <c:ptCount val="1"/>
                <c:pt idx="0">
                  <c:v>%ปริมาณขยะทั่วไป(ฝังกลบ)</c:v>
                </c:pt>
              </c:strCache>
            </c:strRef>
          </c:tx>
          <c:invertIfNegative val="0"/>
          <c:cat>
            <c:strRef>
              <c:f>'คำนวณ%'!$B$2:$M$2</c:f>
              <c:strCache>
                <c:ptCount val="12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</c:strCache>
            </c:strRef>
          </c:cat>
          <c:val>
            <c:numRef>
              <c:f>'คำนวณ%'!$B$8:$M$8</c:f>
              <c:numCache>
                <c:formatCode>0%</c:formatCode>
                <c:ptCount val="12"/>
                <c:pt idx="0">
                  <c:v>0.7917111728263192</c:v>
                </c:pt>
                <c:pt idx="1">
                  <c:v>0.80368244858919169</c:v>
                </c:pt>
                <c:pt idx="2">
                  <c:v>0.74278520240170454</c:v>
                </c:pt>
                <c:pt idx="3">
                  <c:v>0.77643504531722063</c:v>
                </c:pt>
                <c:pt idx="4">
                  <c:v>0.73111782477341392</c:v>
                </c:pt>
                <c:pt idx="5">
                  <c:v>0.78176077265973254</c:v>
                </c:pt>
                <c:pt idx="6">
                  <c:v>0.77792207792207801</c:v>
                </c:pt>
                <c:pt idx="7">
                  <c:v>0.78776125834949362</c:v>
                </c:pt>
                <c:pt idx="8">
                  <c:v>0.79564527103651628</c:v>
                </c:pt>
                <c:pt idx="9">
                  <c:v>0.74482458051863154</c:v>
                </c:pt>
                <c:pt idx="10">
                  <c:v>0.84228268721406208</c:v>
                </c:pt>
                <c:pt idx="11">
                  <c:v>0.79372304743651168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D0E-4F54-B999-986CA34CD1AC}"/>
            </c:ext>
          </c:extLst>
        </c:ser>
        <c:ser>
          <c:idx val="2"/>
          <c:order val="2"/>
          <c:tx>
            <c:strRef>
              <c:f>'คำนวณ%'!$A$9</c:f>
              <c:strCache>
                <c:ptCount val="1"/>
                <c:pt idx="0">
                  <c:v>%ปริมาณขยะอันตราย</c:v>
                </c:pt>
              </c:strCache>
            </c:strRef>
          </c:tx>
          <c:spPr>
            <a:solidFill>
              <a:srgbClr val="FFD13F"/>
            </a:solidFill>
          </c:spPr>
          <c:invertIfNegative val="0"/>
          <c:cat>
            <c:strRef>
              <c:f>'คำนวณ%'!$B$2:$M$2</c:f>
              <c:strCache>
                <c:ptCount val="12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</c:strCache>
            </c:strRef>
          </c:cat>
          <c:val>
            <c:numRef>
              <c:f>'คำนวณ%'!$B$9:$M$9</c:f>
              <c:numCache>
                <c:formatCode>0%</c:formatCode>
                <c:ptCount val="12"/>
                <c:pt idx="0">
                  <c:v>0</c:v>
                </c:pt>
                <c:pt idx="1">
                  <c:v>7.1736011477761829E-4</c:v>
                </c:pt>
                <c:pt idx="2">
                  <c:v>5.8105752469494478E-4</c:v>
                </c:pt>
                <c:pt idx="3">
                  <c:v>0</c:v>
                </c:pt>
                <c:pt idx="4">
                  <c:v>8.3525857472898542E-3</c:v>
                </c:pt>
                <c:pt idx="5">
                  <c:v>2.0059435364041606E-2</c:v>
                </c:pt>
                <c:pt idx="6">
                  <c:v>4.1125541125541128E-3</c:v>
                </c:pt>
                <c:pt idx="7">
                  <c:v>0</c:v>
                </c:pt>
                <c:pt idx="8">
                  <c:v>2.7217056021773644E-3</c:v>
                </c:pt>
                <c:pt idx="9">
                  <c:v>5.4478099803878842E-3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D0E-4F54-B999-986CA34CD1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26701296"/>
        <c:axId val="1"/>
      </c:barChart>
      <c:catAx>
        <c:axId val="9267012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ordia New"/>
                <a:ea typeface="Cordia New"/>
                <a:cs typeface="Cordia New"/>
              </a:defRPr>
            </a:pPr>
            <a:endParaRPr lang="th-TH"/>
          </a:p>
        </c:txPr>
        <c:crossAx val="1"/>
        <c:crossesAt val="0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  <c:min val="0"/>
        </c:scaling>
        <c:delete val="0"/>
        <c:axPos val="l"/>
        <c:numFmt formatCode="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ordia New"/>
                <a:ea typeface="Cordia New"/>
                <a:cs typeface="Cordia New"/>
              </a:defRPr>
            </a:pPr>
            <a:endParaRPr lang="th-TH"/>
          </a:p>
        </c:txPr>
        <c:crossAx val="92670129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7.4555055618047747E-2"/>
          <c:y val="0.90846147907982089"/>
          <c:w val="0.83799879181768944"/>
          <c:h val="8.1930163141372025E-2"/>
        </c:manualLayout>
      </c:layout>
      <c:overlay val="0"/>
      <c:txPr>
        <a:bodyPr/>
        <a:lstStyle/>
        <a:p>
          <a:pPr>
            <a:defRPr sz="1655" b="1" i="0" u="none" strike="noStrike" baseline="0">
              <a:solidFill>
                <a:srgbClr val="000000"/>
              </a:solidFill>
              <a:latin typeface="Cordia New"/>
              <a:ea typeface="Cordia New"/>
              <a:cs typeface="Cordia New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 sz="1800" b="1" i="0" u="none" strike="noStrike" baseline="0">
          <a:solidFill>
            <a:srgbClr val="000000"/>
          </a:solidFill>
          <a:latin typeface="Cordia New"/>
          <a:ea typeface="Cordia New"/>
          <a:cs typeface="Cordia New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'คำนวณ ปริมาณขยะ'!$A$6</c:f>
              <c:strCache>
                <c:ptCount val="1"/>
                <c:pt idx="0">
                  <c:v>ขยะทั่วไป (ฝังกลบ)</c:v>
                </c:pt>
              </c:strCache>
            </c:strRef>
          </c:tx>
          <c:cat>
            <c:multiLvlStrRef>
              <c:f>'คำนวณ ปริมาณขยะ'!$B$4:$M$5</c:f>
              <c:multiLvlStrCache>
                <c:ptCount val="12"/>
                <c:lvl>
                  <c:pt idx="0">
                    <c:v>ม.ค.</c:v>
                  </c:pt>
                  <c:pt idx="1">
                    <c:v>ก.พ.</c:v>
                  </c:pt>
                  <c:pt idx="2">
                    <c:v>มี.ค.</c:v>
                  </c:pt>
                  <c:pt idx="3">
                    <c:v>เม.ย.</c:v>
                  </c:pt>
                  <c:pt idx="4">
                    <c:v>พ.ค.</c:v>
                  </c:pt>
                  <c:pt idx="5">
                    <c:v>มิ.ย.</c:v>
                  </c:pt>
                  <c:pt idx="6">
                    <c:v>ก.ค.</c:v>
                  </c:pt>
                  <c:pt idx="7">
                    <c:v>ส.ค.</c:v>
                  </c:pt>
                  <c:pt idx="8">
                    <c:v>ก.ย.</c:v>
                  </c:pt>
                  <c:pt idx="9">
                    <c:v>ต.ค.</c:v>
                  </c:pt>
                  <c:pt idx="10">
                    <c:v>พ.ย.</c:v>
                  </c:pt>
                  <c:pt idx="11">
                    <c:v>ธ.ค.</c:v>
                  </c:pt>
                </c:lvl>
                <c:lvl>
                  <c:pt idx="0">
                    <c:v>ปริมาณ (ระบุหน่วยเป็น ก.ก. หรือ ลิตร ) ปี 2569</c:v>
                  </c:pt>
                </c:lvl>
              </c:multiLvlStrCache>
            </c:multiLvlStrRef>
          </c:cat>
          <c:val>
            <c:numRef>
              <c:f>'คำนวณ ปริมาณขยะ'!$B$6:$M$6</c:f>
              <c:numCache>
                <c:formatCode>General</c:formatCode>
                <c:ptCount val="12"/>
                <c:pt idx="0">
                  <c:v>370.6</c:v>
                </c:pt>
                <c:pt idx="1">
                  <c:v>336.1</c:v>
                </c:pt>
                <c:pt idx="2">
                  <c:v>383.5</c:v>
                </c:pt>
                <c:pt idx="3">
                  <c:v>359.8</c:v>
                </c:pt>
                <c:pt idx="4">
                  <c:v>411.4</c:v>
                </c:pt>
                <c:pt idx="5">
                  <c:v>420.9</c:v>
                </c:pt>
                <c:pt idx="6">
                  <c:v>359.4</c:v>
                </c:pt>
                <c:pt idx="7">
                  <c:v>365.6</c:v>
                </c:pt>
                <c:pt idx="8">
                  <c:v>350.8</c:v>
                </c:pt>
                <c:pt idx="9">
                  <c:v>341.8</c:v>
                </c:pt>
                <c:pt idx="10">
                  <c:v>349.8</c:v>
                </c:pt>
                <c:pt idx="11">
                  <c:v>331.3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9E-49F5-B6A0-704891C0E60B}"/>
            </c:ext>
          </c:extLst>
        </c:ser>
        <c:ser>
          <c:idx val="1"/>
          <c:order val="1"/>
          <c:tx>
            <c:strRef>
              <c:f>'คำนวณ ปริมาณขยะ'!$A$14</c:f>
              <c:strCache>
                <c:ptCount val="1"/>
                <c:pt idx="0">
                  <c:v>รวมขยะอันตราย</c:v>
                </c:pt>
              </c:strCache>
            </c:strRef>
          </c:tx>
          <c:cat>
            <c:multiLvlStrRef>
              <c:f>'คำนวณ ปริมาณขยะ'!$B$4:$M$5</c:f>
              <c:multiLvlStrCache>
                <c:ptCount val="12"/>
                <c:lvl>
                  <c:pt idx="0">
                    <c:v>ม.ค.</c:v>
                  </c:pt>
                  <c:pt idx="1">
                    <c:v>ก.พ.</c:v>
                  </c:pt>
                  <c:pt idx="2">
                    <c:v>มี.ค.</c:v>
                  </c:pt>
                  <c:pt idx="3">
                    <c:v>เม.ย.</c:v>
                  </c:pt>
                  <c:pt idx="4">
                    <c:v>พ.ค.</c:v>
                  </c:pt>
                  <c:pt idx="5">
                    <c:v>มิ.ย.</c:v>
                  </c:pt>
                  <c:pt idx="6">
                    <c:v>ก.ค.</c:v>
                  </c:pt>
                  <c:pt idx="7">
                    <c:v>ส.ค.</c:v>
                  </c:pt>
                  <c:pt idx="8">
                    <c:v>ก.ย.</c:v>
                  </c:pt>
                  <c:pt idx="9">
                    <c:v>ต.ค.</c:v>
                  </c:pt>
                  <c:pt idx="10">
                    <c:v>พ.ย.</c:v>
                  </c:pt>
                  <c:pt idx="11">
                    <c:v>ธ.ค.</c:v>
                  </c:pt>
                </c:lvl>
                <c:lvl>
                  <c:pt idx="0">
                    <c:v>ปริมาณ (ระบุหน่วยเป็น ก.ก. หรือ ลิตร ) ปี 2569</c:v>
                  </c:pt>
                </c:lvl>
              </c:multiLvlStrCache>
            </c:multiLvlStrRef>
          </c:cat>
          <c:val>
            <c:numRef>
              <c:f>'คำนวณ ปริมาณขยะ'!$B$14:$M$14</c:f>
              <c:numCache>
                <c:formatCode>General</c:formatCode>
                <c:ptCount val="12"/>
                <c:pt idx="0">
                  <c:v>0.8</c:v>
                </c:pt>
                <c:pt idx="1">
                  <c:v>0.3</c:v>
                </c:pt>
                <c:pt idx="2">
                  <c:v>0.3</c:v>
                </c:pt>
                <c:pt idx="3">
                  <c:v>0</c:v>
                </c:pt>
                <c:pt idx="4">
                  <c:v>4.7</c:v>
                </c:pt>
                <c:pt idx="5">
                  <c:v>10.8</c:v>
                </c:pt>
                <c:pt idx="6">
                  <c:v>1.9</c:v>
                </c:pt>
                <c:pt idx="7">
                  <c:v>0</c:v>
                </c:pt>
                <c:pt idx="8">
                  <c:v>1.2</c:v>
                </c:pt>
                <c:pt idx="9">
                  <c:v>2.5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E9E-49F5-B6A0-704891C0E60B}"/>
            </c:ext>
          </c:extLst>
        </c:ser>
        <c:ser>
          <c:idx val="2"/>
          <c:order val="2"/>
          <c:tx>
            <c:strRef>
              <c:f>'คำนวณ ปริมาณขยะ'!$A$21</c:f>
              <c:strCache>
                <c:ptCount val="1"/>
                <c:pt idx="0">
                  <c:v>รวมขยะรีไซเคิล / นำกลับมาใช้ใหม่</c:v>
                </c:pt>
              </c:strCache>
            </c:strRef>
          </c:tx>
          <c:cat>
            <c:multiLvlStrRef>
              <c:f>'คำนวณ ปริมาณขยะ'!$B$4:$M$5</c:f>
              <c:multiLvlStrCache>
                <c:ptCount val="12"/>
                <c:lvl>
                  <c:pt idx="0">
                    <c:v>ม.ค.</c:v>
                  </c:pt>
                  <c:pt idx="1">
                    <c:v>ก.พ.</c:v>
                  </c:pt>
                  <c:pt idx="2">
                    <c:v>มี.ค.</c:v>
                  </c:pt>
                  <c:pt idx="3">
                    <c:v>เม.ย.</c:v>
                  </c:pt>
                  <c:pt idx="4">
                    <c:v>พ.ค.</c:v>
                  </c:pt>
                  <c:pt idx="5">
                    <c:v>มิ.ย.</c:v>
                  </c:pt>
                  <c:pt idx="6">
                    <c:v>ก.ค.</c:v>
                  </c:pt>
                  <c:pt idx="7">
                    <c:v>ส.ค.</c:v>
                  </c:pt>
                  <c:pt idx="8">
                    <c:v>ก.ย.</c:v>
                  </c:pt>
                  <c:pt idx="9">
                    <c:v>ต.ค.</c:v>
                  </c:pt>
                  <c:pt idx="10">
                    <c:v>พ.ย.</c:v>
                  </c:pt>
                  <c:pt idx="11">
                    <c:v>ธ.ค.</c:v>
                  </c:pt>
                </c:lvl>
                <c:lvl>
                  <c:pt idx="0">
                    <c:v>ปริมาณ (ระบุหน่วยเป็น ก.ก. หรือ ลิตร ) ปี 2569</c:v>
                  </c:pt>
                </c:lvl>
              </c:multiLvlStrCache>
            </c:multiLvlStrRef>
          </c:cat>
          <c:val>
            <c:numRef>
              <c:f>'คำนวณ ปริมาณขยะ'!$B$21:$M$21</c:f>
              <c:numCache>
                <c:formatCode>General</c:formatCode>
                <c:ptCount val="12"/>
                <c:pt idx="0">
                  <c:v>97.5</c:v>
                </c:pt>
                <c:pt idx="1">
                  <c:v>81.8</c:v>
                </c:pt>
                <c:pt idx="2">
                  <c:v>132.5</c:v>
                </c:pt>
                <c:pt idx="3">
                  <c:v>103.6</c:v>
                </c:pt>
                <c:pt idx="4">
                  <c:v>146.6</c:v>
                </c:pt>
                <c:pt idx="5">
                  <c:v>106.69999999999999</c:v>
                </c:pt>
                <c:pt idx="6">
                  <c:v>100.69999999999999</c:v>
                </c:pt>
                <c:pt idx="7">
                  <c:v>98.5</c:v>
                </c:pt>
                <c:pt idx="8">
                  <c:v>88.9</c:v>
                </c:pt>
                <c:pt idx="9">
                  <c:v>114.6</c:v>
                </c:pt>
                <c:pt idx="10">
                  <c:v>65.5</c:v>
                </c:pt>
                <c:pt idx="11">
                  <c:v>86.100000000000009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E9E-49F5-B6A0-704891C0E6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1808976"/>
        <c:axId val="1"/>
      </c:lineChart>
      <c:catAx>
        <c:axId val="1021808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th-TH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50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th-TH"/>
          </a:p>
        </c:txPr>
        <c:crossAx val="1021808976"/>
        <c:crosses val="autoZero"/>
        <c:crossBetween val="between"/>
        <c:majorUnit val="50"/>
      </c:valAx>
    </c:plotArea>
    <c:legend>
      <c:legendPos val="r"/>
      <c:layout>
        <c:manualLayout>
          <c:xMode val="edge"/>
          <c:yMode val="edge"/>
          <c:x val="0.75624681203099331"/>
          <c:y val="0.40980243771407238"/>
          <c:w val="0.23783027121609801"/>
          <c:h val="0.1462228299306898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'คำนวณ ปริมาณขยะ'!$O$12</c:f>
              <c:strCache>
                <c:ptCount val="1"/>
                <c:pt idx="0">
                  <c:v>%ขยะรีไซเคิล / นำกลับมาใช้ใหม่</c:v>
                </c:pt>
              </c:strCache>
            </c:strRef>
          </c:tx>
          <c:invertIfNegative val="0"/>
          <c:cat>
            <c:multiLvlStrRef>
              <c:f>'คำนวณ ปริมาณขยะ'!$P$5:$AA$6</c:f>
              <c:multiLvlStrCache>
                <c:ptCount val="12"/>
                <c:lvl>
                  <c:pt idx="0">
                    <c:v>ม.ค.</c:v>
                  </c:pt>
                  <c:pt idx="1">
                    <c:v>ก.พ.</c:v>
                  </c:pt>
                  <c:pt idx="2">
                    <c:v>มี.ค.</c:v>
                  </c:pt>
                  <c:pt idx="3">
                    <c:v>เม.ย.</c:v>
                  </c:pt>
                  <c:pt idx="4">
                    <c:v>พ.ค.</c:v>
                  </c:pt>
                  <c:pt idx="5">
                    <c:v>มิ.ย.</c:v>
                  </c:pt>
                  <c:pt idx="6">
                    <c:v>ก.ค.</c:v>
                  </c:pt>
                  <c:pt idx="7">
                    <c:v>ส.ค.</c:v>
                  </c:pt>
                  <c:pt idx="8">
                    <c:v>ก.ย.</c:v>
                  </c:pt>
                  <c:pt idx="9">
                    <c:v>ต.ค.</c:v>
                  </c:pt>
                  <c:pt idx="10">
                    <c:v>พ.ย.</c:v>
                  </c:pt>
                  <c:pt idx="11">
                    <c:v>ธ.ค.</c:v>
                  </c:pt>
                </c:lvl>
                <c:lvl>
                  <c:pt idx="0">
                    <c:v>ปริมาณ (ระบุหน่วยเป็น ก.ก. หรือ ลิตร ) ปี 2568</c:v>
                  </c:pt>
                </c:lvl>
              </c:multiLvlStrCache>
            </c:multiLvlStrRef>
          </c:cat>
          <c:val>
            <c:numRef>
              <c:f>'คำนวณ ปริมาณขยะ'!$P$12:$AA$12</c:f>
              <c:numCache>
                <c:formatCode>0.0%</c:formatCode>
                <c:ptCount val="12"/>
                <c:pt idx="0">
                  <c:v>0.20793346129238643</c:v>
                </c:pt>
                <c:pt idx="1">
                  <c:v>0.19560019129603057</c:v>
                </c:pt>
                <c:pt idx="2">
                  <c:v>0.25663374007360062</c:v>
                </c:pt>
                <c:pt idx="3">
                  <c:v>0.22356495468277945</c:v>
                </c:pt>
                <c:pt idx="4">
                  <c:v>0.26052958947929628</c:v>
                </c:pt>
                <c:pt idx="5">
                  <c:v>0.19817979197622584</c:v>
                </c:pt>
                <c:pt idx="6">
                  <c:v>0.21796536796536797</c:v>
                </c:pt>
                <c:pt idx="7">
                  <c:v>0.21223874165050635</c:v>
                </c:pt>
                <c:pt idx="8">
                  <c:v>0.20163302336130645</c:v>
                </c:pt>
                <c:pt idx="9">
                  <c:v>0.24972760950098061</c:v>
                </c:pt>
                <c:pt idx="10">
                  <c:v>0.15771731278593787</c:v>
                </c:pt>
                <c:pt idx="11">
                  <c:v>0.20627695256348827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4B-4B74-A739-A3321E5F7DF5}"/>
            </c:ext>
          </c:extLst>
        </c:ser>
        <c:ser>
          <c:idx val="1"/>
          <c:order val="1"/>
          <c:tx>
            <c:strRef>
              <c:f>'คำนวณ ปริมาณขยะ'!$O$13</c:f>
              <c:strCache>
                <c:ptCount val="1"/>
                <c:pt idx="0">
                  <c:v>%ปริมาณขยะทั่วไป(ฝังกลบ)</c:v>
                </c:pt>
              </c:strCache>
            </c:strRef>
          </c:tx>
          <c:invertIfNegative val="0"/>
          <c:cat>
            <c:multiLvlStrRef>
              <c:f>'คำนวณ ปริมาณขยะ'!$P$5:$AA$6</c:f>
              <c:multiLvlStrCache>
                <c:ptCount val="12"/>
                <c:lvl>
                  <c:pt idx="0">
                    <c:v>ม.ค.</c:v>
                  </c:pt>
                  <c:pt idx="1">
                    <c:v>ก.พ.</c:v>
                  </c:pt>
                  <c:pt idx="2">
                    <c:v>มี.ค.</c:v>
                  </c:pt>
                  <c:pt idx="3">
                    <c:v>เม.ย.</c:v>
                  </c:pt>
                  <c:pt idx="4">
                    <c:v>พ.ค.</c:v>
                  </c:pt>
                  <c:pt idx="5">
                    <c:v>มิ.ย.</c:v>
                  </c:pt>
                  <c:pt idx="6">
                    <c:v>ก.ค.</c:v>
                  </c:pt>
                  <c:pt idx="7">
                    <c:v>ส.ค.</c:v>
                  </c:pt>
                  <c:pt idx="8">
                    <c:v>ก.ย.</c:v>
                  </c:pt>
                  <c:pt idx="9">
                    <c:v>ต.ค.</c:v>
                  </c:pt>
                  <c:pt idx="10">
                    <c:v>พ.ย.</c:v>
                  </c:pt>
                  <c:pt idx="11">
                    <c:v>ธ.ค.</c:v>
                  </c:pt>
                </c:lvl>
                <c:lvl>
                  <c:pt idx="0">
                    <c:v>ปริมาณ (ระบุหน่วยเป็น ก.ก. หรือ ลิตร ) ปี 2568</c:v>
                  </c:pt>
                </c:lvl>
              </c:multiLvlStrCache>
            </c:multiLvlStrRef>
          </c:cat>
          <c:val>
            <c:numRef>
              <c:f>'คำนวณ ปริมาณขยะ'!$P$13:$AA$13</c:f>
              <c:numCache>
                <c:formatCode>0.0%</c:formatCode>
                <c:ptCount val="12"/>
                <c:pt idx="0">
                  <c:v>0.79036041799957346</c:v>
                </c:pt>
                <c:pt idx="1">
                  <c:v>0.80368244858919169</c:v>
                </c:pt>
                <c:pt idx="2">
                  <c:v>0.74278520240170454</c:v>
                </c:pt>
                <c:pt idx="3">
                  <c:v>0.77643504531722063</c:v>
                </c:pt>
                <c:pt idx="4">
                  <c:v>0.73111782477341392</c:v>
                </c:pt>
                <c:pt idx="5">
                  <c:v>0.78176077265973254</c:v>
                </c:pt>
                <c:pt idx="6">
                  <c:v>0.77792207792207801</c:v>
                </c:pt>
                <c:pt idx="7">
                  <c:v>0.78776125834949362</c:v>
                </c:pt>
                <c:pt idx="8">
                  <c:v>0.79564527103651628</c:v>
                </c:pt>
                <c:pt idx="9">
                  <c:v>0.74482458051863154</c:v>
                </c:pt>
                <c:pt idx="10">
                  <c:v>0.84228268721406208</c:v>
                </c:pt>
                <c:pt idx="11">
                  <c:v>0.79372304743651168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4B-4B74-A739-A3321E5F7DF5}"/>
            </c:ext>
          </c:extLst>
        </c:ser>
        <c:ser>
          <c:idx val="2"/>
          <c:order val="2"/>
          <c:tx>
            <c:strRef>
              <c:f>'คำนวณ ปริมาณขยะ'!$O$14</c:f>
              <c:strCache>
                <c:ptCount val="1"/>
                <c:pt idx="0">
                  <c:v>%ขยะอันตราย</c:v>
                </c:pt>
              </c:strCache>
            </c:strRef>
          </c:tx>
          <c:invertIfNegative val="0"/>
          <c:cat>
            <c:multiLvlStrRef>
              <c:f>'คำนวณ ปริมาณขยะ'!$P$5:$AA$6</c:f>
              <c:multiLvlStrCache>
                <c:ptCount val="12"/>
                <c:lvl>
                  <c:pt idx="0">
                    <c:v>ม.ค.</c:v>
                  </c:pt>
                  <c:pt idx="1">
                    <c:v>ก.พ.</c:v>
                  </c:pt>
                  <c:pt idx="2">
                    <c:v>มี.ค.</c:v>
                  </c:pt>
                  <c:pt idx="3">
                    <c:v>เม.ย.</c:v>
                  </c:pt>
                  <c:pt idx="4">
                    <c:v>พ.ค.</c:v>
                  </c:pt>
                  <c:pt idx="5">
                    <c:v>มิ.ย.</c:v>
                  </c:pt>
                  <c:pt idx="6">
                    <c:v>ก.ค.</c:v>
                  </c:pt>
                  <c:pt idx="7">
                    <c:v>ส.ค.</c:v>
                  </c:pt>
                  <c:pt idx="8">
                    <c:v>ก.ย.</c:v>
                  </c:pt>
                  <c:pt idx="9">
                    <c:v>ต.ค.</c:v>
                  </c:pt>
                  <c:pt idx="10">
                    <c:v>พ.ย.</c:v>
                  </c:pt>
                  <c:pt idx="11">
                    <c:v>ธ.ค.</c:v>
                  </c:pt>
                </c:lvl>
                <c:lvl>
                  <c:pt idx="0">
                    <c:v>ปริมาณ (ระบุหน่วยเป็น ก.ก. หรือ ลิตร ) ปี 2568</c:v>
                  </c:pt>
                </c:lvl>
              </c:multiLvlStrCache>
            </c:multiLvlStrRef>
          </c:cat>
          <c:val>
            <c:numRef>
              <c:f>'คำนวณ ปริมาณขยะ'!$P$14:$AA$14</c:f>
              <c:numCache>
                <c:formatCode>0%</c:formatCode>
                <c:ptCount val="12"/>
                <c:pt idx="0">
                  <c:v>1.7061207080400938E-3</c:v>
                </c:pt>
                <c:pt idx="1">
                  <c:v>7.1736011477761829E-4</c:v>
                </c:pt>
                <c:pt idx="2">
                  <c:v>5.8105752469494478E-4</c:v>
                </c:pt>
                <c:pt idx="3">
                  <c:v>0</c:v>
                </c:pt>
                <c:pt idx="4">
                  <c:v>8.3525857472898542E-3</c:v>
                </c:pt>
                <c:pt idx="5">
                  <c:v>2.0059435364041606E-2</c:v>
                </c:pt>
                <c:pt idx="6">
                  <c:v>4.1125541125541128E-3</c:v>
                </c:pt>
                <c:pt idx="7">
                  <c:v>0</c:v>
                </c:pt>
                <c:pt idx="8">
                  <c:v>2.7217056021773644E-3</c:v>
                </c:pt>
                <c:pt idx="9">
                  <c:v>5.4478099803878842E-3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B4B-4B74-A739-A3321E5F7D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26703216"/>
        <c:axId val="1"/>
      </c:barChart>
      <c:catAx>
        <c:axId val="926703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th-TH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</c:scaling>
        <c:delete val="0"/>
        <c:axPos val="l"/>
        <c:majorGridlines/>
        <c:numFmt formatCode="0.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th-TH"/>
          </a:p>
        </c:txPr>
        <c:crossAx val="92670321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3554721653331299"/>
          <c:y val="0.41971296141173847"/>
          <c:w val="0.15753374123872643"/>
          <c:h val="0.1541805997654549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22</xdr:row>
      <xdr:rowOff>228600</xdr:rowOff>
    </xdr:from>
    <xdr:to>
      <xdr:col>12</xdr:col>
      <xdr:colOff>266700</xdr:colOff>
      <xdr:row>33</xdr:row>
      <xdr:rowOff>247650</xdr:rowOff>
    </xdr:to>
    <xdr:graphicFrame macro="">
      <xdr:nvGraphicFramePr>
        <xdr:cNvPr id="53328" name="แผนภูมิ 1">
          <a:extLst>
            <a:ext uri="{FF2B5EF4-FFF2-40B4-BE49-F238E27FC236}">
              <a16:creationId xmlns:a16="http://schemas.microsoft.com/office/drawing/2014/main" id="{2C46AEA6-9BC0-40D0-1C4B-00F667A2C2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9</xdr:row>
      <xdr:rowOff>133350</xdr:rowOff>
    </xdr:from>
    <xdr:to>
      <xdr:col>12</xdr:col>
      <xdr:colOff>409575</xdr:colOff>
      <xdr:row>22</xdr:row>
      <xdr:rowOff>123825</xdr:rowOff>
    </xdr:to>
    <xdr:graphicFrame macro="">
      <xdr:nvGraphicFramePr>
        <xdr:cNvPr id="17503" name="Chart 5">
          <a:extLst>
            <a:ext uri="{FF2B5EF4-FFF2-40B4-BE49-F238E27FC236}">
              <a16:creationId xmlns:a16="http://schemas.microsoft.com/office/drawing/2014/main" id="{6AB68115-7446-096F-B704-14021D9C3C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24</xdr:row>
      <xdr:rowOff>57150</xdr:rowOff>
    </xdr:from>
    <xdr:to>
      <xdr:col>13</xdr:col>
      <xdr:colOff>38100</xdr:colOff>
      <xdr:row>37</xdr:row>
      <xdr:rowOff>228600</xdr:rowOff>
    </xdr:to>
    <xdr:graphicFrame macro="">
      <xdr:nvGraphicFramePr>
        <xdr:cNvPr id="1247" name="Chart 4">
          <a:extLst>
            <a:ext uri="{FF2B5EF4-FFF2-40B4-BE49-F238E27FC236}">
              <a16:creationId xmlns:a16="http://schemas.microsoft.com/office/drawing/2014/main" id="{A8D5E36B-8B2B-DBD5-B80A-50F8ADDCCD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19050</xdr:colOff>
      <xdr:row>15</xdr:row>
      <xdr:rowOff>238125</xdr:rowOff>
    </xdr:from>
    <xdr:to>
      <xdr:col>27</xdr:col>
      <xdr:colOff>104775</xdr:colOff>
      <xdr:row>29</xdr:row>
      <xdr:rowOff>38100</xdr:rowOff>
    </xdr:to>
    <xdr:graphicFrame macro="">
      <xdr:nvGraphicFramePr>
        <xdr:cNvPr id="1248" name="Chart 5">
          <a:extLst>
            <a:ext uri="{FF2B5EF4-FFF2-40B4-BE49-F238E27FC236}">
              <a16:creationId xmlns:a16="http://schemas.microsoft.com/office/drawing/2014/main" id="{E0F74F6E-ACA9-1644-FB4A-5AE10DA950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F2539-117C-4C01-B345-CF6A43275F9F}">
  <dimension ref="A1:M22"/>
  <sheetViews>
    <sheetView tabSelected="1" zoomScale="80" zoomScaleNormal="80" zoomScaleSheetLayoutView="80" workbookViewId="0">
      <selection activeCell="B3" sqref="B3"/>
    </sheetView>
  </sheetViews>
  <sheetFormatPr defaultRowHeight="27.75" x14ac:dyDescent="0.2"/>
  <cols>
    <col min="1" max="1" width="29.5703125" style="8" customWidth="1"/>
    <col min="2" max="13" width="7.7109375" style="9" customWidth="1"/>
    <col min="14" max="16384" width="9.140625" style="8"/>
  </cols>
  <sheetData>
    <row r="1" spans="1:13" ht="25.5" customHeight="1" x14ac:dyDescent="0.2">
      <c r="B1" s="8"/>
      <c r="K1" s="30"/>
      <c r="L1" s="9" t="s">
        <v>0</v>
      </c>
    </row>
    <row r="2" spans="1:13" s="29" customFormat="1" ht="26.25" x14ac:dyDescent="0.2">
      <c r="A2" s="85" t="s">
        <v>1</v>
      </c>
      <c r="B2" s="88" t="s">
        <v>50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90"/>
    </row>
    <row r="3" spans="1:13" ht="21" customHeight="1" x14ac:dyDescent="0.2">
      <c r="A3" s="86"/>
      <c r="B3" s="54" t="s">
        <v>3</v>
      </c>
      <c r="C3" s="54" t="s">
        <v>4</v>
      </c>
      <c r="D3" s="54" t="s">
        <v>5</v>
      </c>
      <c r="E3" s="54" t="s">
        <v>6</v>
      </c>
      <c r="F3" s="54" t="s">
        <v>7</v>
      </c>
      <c r="G3" s="54" t="s">
        <v>8</v>
      </c>
      <c r="H3" s="15" t="s">
        <v>9</v>
      </c>
      <c r="I3" s="15" t="s">
        <v>10</v>
      </c>
      <c r="J3" s="15" t="s">
        <v>11</v>
      </c>
      <c r="K3" s="15" t="s">
        <v>12</v>
      </c>
      <c r="L3" s="15" t="s">
        <v>13</v>
      </c>
      <c r="M3" s="15" t="s">
        <v>14</v>
      </c>
    </row>
    <row r="4" spans="1:13" ht="23.25" customHeight="1" x14ac:dyDescent="0.2">
      <c r="A4" s="67" t="s">
        <v>15</v>
      </c>
      <c r="B4" s="63">
        <v>370.6</v>
      </c>
      <c r="C4" s="63">
        <v>336.1</v>
      </c>
      <c r="D4" s="63">
        <v>383.5</v>
      </c>
      <c r="E4" s="63">
        <v>359.8</v>
      </c>
      <c r="F4" s="63">
        <v>411.4</v>
      </c>
      <c r="G4" s="63">
        <v>420.9</v>
      </c>
      <c r="H4" s="68">
        <v>359.4</v>
      </c>
      <c r="I4" s="69">
        <v>365.6</v>
      </c>
      <c r="J4" s="69">
        <v>350.8</v>
      </c>
      <c r="K4" s="69">
        <v>341.8</v>
      </c>
      <c r="L4" s="69">
        <v>349.8</v>
      </c>
      <c r="M4" s="69">
        <v>331.3</v>
      </c>
    </row>
    <row r="5" spans="1:13" ht="23.25" customHeight="1" x14ac:dyDescent="0.2">
      <c r="A5" s="48" t="s">
        <v>16</v>
      </c>
      <c r="B5" s="55"/>
      <c r="C5" s="55"/>
      <c r="D5" s="55"/>
      <c r="E5" s="55"/>
      <c r="F5" s="55"/>
      <c r="G5" s="55"/>
      <c r="H5" s="56"/>
      <c r="I5" s="55"/>
      <c r="J5" s="55"/>
      <c r="K5" s="55"/>
      <c r="L5" s="55"/>
      <c r="M5" s="55"/>
    </row>
    <row r="6" spans="1:13" ht="23.25" customHeight="1" x14ac:dyDescent="0.2">
      <c r="A6" s="49" t="s">
        <v>17</v>
      </c>
      <c r="B6" s="57" t="s">
        <v>18</v>
      </c>
      <c r="C6" s="57" t="s">
        <v>18</v>
      </c>
      <c r="D6" s="57" t="s">
        <v>18</v>
      </c>
      <c r="E6" s="57" t="s">
        <v>18</v>
      </c>
      <c r="F6" s="57">
        <v>3.5</v>
      </c>
      <c r="G6" s="57">
        <v>9.5</v>
      </c>
      <c r="H6" s="56" t="s">
        <v>18</v>
      </c>
      <c r="I6" s="55" t="s">
        <v>18</v>
      </c>
      <c r="J6" s="55" t="s">
        <v>18</v>
      </c>
      <c r="K6" s="55" t="s">
        <v>18</v>
      </c>
      <c r="L6" s="55" t="s">
        <v>18</v>
      </c>
      <c r="M6" s="55" t="s">
        <v>18</v>
      </c>
    </row>
    <row r="7" spans="1:13" ht="23.25" customHeight="1" x14ac:dyDescent="0.2">
      <c r="A7" s="49" t="s">
        <v>19</v>
      </c>
      <c r="B7" s="57" t="s">
        <v>18</v>
      </c>
      <c r="C7" s="57" t="s">
        <v>18</v>
      </c>
      <c r="D7" s="57" t="s">
        <v>18</v>
      </c>
      <c r="E7" s="57" t="s">
        <v>18</v>
      </c>
      <c r="F7" s="57" t="s">
        <v>18</v>
      </c>
      <c r="G7" s="57">
        <v>0.5</v>
      </c>
      <c r="H7" s="56" t="s">
        <v>18</v>
      </c>
      <c r="I7" s="55" t="s">
        <v>18</v>
      </c>
      <c r="J7" s="55" t="s">
        <v>18</v>
      </c>
      <c r="K7" s="55">
        <v>2.5</v>
      </c>
      <c r="L7" s="55" t="s">
        <v>18</v>
      </c>
      <c r="M7" s="55" t="s">
        <v>18</v>
      </c>
    </row>
    <row r="8" spans="1:13" ht="23.25" customHeight="1" x14ac:dyDescent="0.2">
      <c r="A8" s="50" t="s">
        <v>20</v>
      </c>
      <c r="B8" s="57" t="s">
        <v>18</v>
      </c>
      <c r="C8" s="73" t="s">
        <v>18</v>
      </c>
      <c r="D8" s="57" t="s">
        <v>18</v>
      </c>
      <c r="E8" s="57" t="s">
        <v>18</v>
      </c>
      <c r="F8" s="57" t="s">
        <v>18</v>
      </c>
      <c r="G8" s="57" t="s">
        <v>18</v>
      </c>
      <c r="H8" s="56">
        <v>0.7</v>
      </c>
      <c r="I8" s="55" t="s">
        <v>18</v>
      </c>
      <c r="J8" s="55" t="s">
        <v>18</v>
      </c>
      <c r="K8" s="55" t="s">
        <v>18</v>
      </c>
      <c r="L8" s="55" t="s">
        <v>18</v>
      </c>
      <c r="M8" s="55" t="s">
        <v>18</v>
      </c>
    </row>
    <row r="9" spans="1:13" ht="23.25" customHeight="1" x14ac:dyDescent="0.2">
      <c r="A9" s="50" t="s">
        <v>21</v>
      </c>
      <c r="B9" s="57" t="s">
        <v>18</v>
      </c>
      <c r="C9" s="57" t="s">
        <v>18</v>
      </c>
      <c r="D9" s="57" t="s">
        <v>18</v>
      </c>
      <c r="E9" s="57" t="s">
        <v>18</v>
      </c>
      <c r="F9" s="57" t="s">
        <v>18</v>
      </c>
      <c r="G9" s="57" t="s">
        <v>18</v>
      </c>
      <c r="H9" s="56" t="s">
        <v>18</v>
      </c>
      <c r="I9" s="55" t="s">
        <v>18</v>
      </c>
      <c r="J9" s="55" t="s">
        <v>18</v>
      </c>
      <c r="K9" s="55" t="s">
        <v>18</v>
      </c>
      <c r="L9" s="55" t="s">
        <v>18</v>
      </c>
      <c r="M9" s="55" t="s">
        <v>18</v>
      </c>
    </row>
    <row r="10" spans="1:13" s="80" customFormat="1" ht="51" customHeight="1" x14ac:dyDescent="0.2">
      <c r="A10" s="77" t="s">
        <v>22</v>
      </c>
      <c r="B10" s="57" t="s">
        <v>18</v>
      </c>
      <c r="C10" s="57" t="s">
        <v>18</v>
      </c>
      <c r="D10" s="57" t="s">
        <v>18</v>
      </c>
      <c r="E10" s="57" t="s">
        <v>18</v>
      </c>
      <c r="F10" s="57">
        <v>1.2</v>
      </c>
      <c r="G10" s="57">
        <v>0.8</v>
      </c>
      <c r="H10" s="78">
        <v>1.2</v>
      </c>
      <c r="I10" s="79" t="s">
        <v>18</v>
      </c>
      <c r="J10" s="79">
        <v>1.2</v>
      </c>
      <c r="K10" s="79" t="s">
        <v>18</v>
      </c>
      <c r="L10" s="79" t="s">
        <v>18</v>
      </c>
      <c r="M10" s="79" t="s">
        <v>18</v>
      </c>
    </row>
    <row r="11" spans="1:13" ht="23.25" customHeight="1" x14ac:dyDescent="0.2">
      <c r="A11" s="23" t="s">
        <v>23</v>
      </c>
      <c r="B11" s="57" t="s">
        <v>18</v>
      </c>
      <c r="C11" s="57">
        <v>0.3</v>
      </c>
      <c r="D11" s="57">
        <v>0.3</v>
      </c>
      <c r="E11" s="57" t="s">
        <v>18</v>
      </c>
      <c r="F11" s="57" t="s">
        <v>18</v>
      </c>
      <c r="G11" s="57" t="s">
        <v>18</v>
      </c>
      <c r="H11" s="56" t="s">
        <v>18</v>
      </c>
      <c r="I11" s="55" t="s">
        <v>18</v>
      </c>
      <c r="J11" s="55" t="s">
        <v>18</v>
      </c>
      <c r="K11" s="55" t="s">
        <v>18</v>
      </c>
      <c r="L11" s="55" t="s">
        <v>18</v>
      </c>
      <c r="M11" s="55" t="s">
        <v>18</v>
      </c>
    </row>
    <row r="12" spans="1:13" ht="23.25" customHeight="1" x14ac:dyDescent="0.2">
      <c r="A12" s="48" t="s">
        <v>24</v>
      </c>
      <c r="B12" s="58">
        <f>SUM(B6:B11)</f>
        <v>0</v>
      </c>
      <c r="C12" s="58">
        <f t="shared" ref="C12:M12" si="0">SUM(C6:C11)</f>
        <v>0.3</v>
      </c>
      <c r="D12" s="58">
        <f t="shared" si="0"/>
        <v>0.3</v>
      </c>
      <c r="E12" s="58">
        <f t="shared" si="0"/>
        <v>0</v>
      </c>
      <c r="F12" s="58">
        <f t="shared" si="0"/>
        <v>4.7</v>
      </c>
      <c r="G12" s="58">
        <f t="shared" si="0"/>
        <v>10.8</v>
      </c>
      <c r="H12" s="58">
        <f t="shared" si="0"/>
        <v>1.9</v>
      </c>
      <c r="I12" s="58">
        <f t="shared" si="0"/>
        <v>0</v>
      </c>
      <c r="J12" s="58">
        <f t="shared" si="0"/>
        <v>1.2</v>
      </c>
      <c r="K12" s="58">
        <f t="shared" si="0"/>
        <v>2.5</v>
      </c>
      <c r="L12" s="58">
        <f t="shared" si="0"/>
        <v>0</v>
      </c>
      <c r="M12" s="58">
        <f t="shared" si="0"/>
        <v>0</v>
      </c>
    </row>
    <row r="13" spans="1:13" ht="23.25" customHeight="1" x14ac:dyDescent="0.2">
      <c r="A13" s="52" t="s">
        <v>25</v>
      </c>
      <c r="B13" s="59"/>
      <c r="C13" s="55"/>
      <c r="D13" s="55"/>
      <c r="E13" s="55"/>
      <c r="F13" s="55"/>
      <c r="G13" s="55"/>
      <c r="H13" s="56"/>
      <c r="I13" s="55"/>
      <c r="J13" s="55"/>
      <c r="K13" s="55"/>
      <c r="L13" s="55"/>
      <c r="M13" s="55"/>
    </row>
    <row r="14" spans="1:13" ht="23.25" customHeight="1" x14ac:dyDescent="0.2">
      <c r="A14" s="51" t="s">
        <v>26</v>
      </c>
      <c r="B14" s="57">
        <v>10.199999999999999</v>
      </c>
      <c r="C14" s="57">
        <v>3.2</v>
      </c>
      <c r="D14" s="57">
        <v>4.7</v>
      </c>
      <c r="E14" s="57">
        <v>11.6</v>
      </c>
      <c r="F14" s="57">
        <v>5.5</v>
      </c>
      <c r="G14" s="57">
        <v>8.1999999999999993</v>
      </c>
      <c r="H14" s="56">
        <v>7.3</v>
      </c>
      <c r="I14" s="55">
        <v>1.9</v>
      </c>
      <c r="J14" s="55">
        <v>1.3</v>
      </c>
      <c r="K14" s="55">
        <v>27.7</v>
      </c>
      <c r="L14" s="55">
        <v>8</v>
      </c>
      <c r="M14" s="55">
        <v>19.600000000000001</v>
      </c>
    </row>
    <row r="15" spans="1:13" ht="23.25" customHeight="1" x14ac:dyDescent="0.2">
      <c r="A15" s="51" t="s">
        <v>27</v>
      </c>
      <c r="B15" s="57">
        <v>13.2</v>
      </c>
      <c r="C15" s="57">
        <v>15.2</v>
      </c>
      <c r="D15" s="57">
        <v>26.5</v>
      </c>
      <c r="E15" s="57">
        <v>15.5</v>
      </c>
      <c r="F15" s="57">
        <v>25.4</v>
      </c>
      <c r="G15" s="57">
        <v>16.899999999999999</v>
      </c>
      <c r="H15" s="56">
        <v>9.1</v>
      </c>
      <c r="I15" s="55">
        <v>17.3</v>
      </c>
      <c r="J15" s="55">
        <v>4.5</v>
      </c>
      <c r="K15" s="55">
        <v>20.8</v>
      </c>
      <c r="L15" s="55">
        <v>3.8</v>
      </c>
      <c r="M15" s="55">
        <v>6.3</v>
      </c>
    </row>
    <row r="16" spans="1:13" ht="23.25" customHeight="1" x14ac:dyDescent="0.2">
      <c r="A16" s="53" t="s">
        <v>28</v>
      </c>
      <c r="B16" s="57">
        <v>6.1</v>
      </c>
      <c r="C16" s="57">
        <v>11</v>
      </c>
      <c r="D16" s="57">
        <v>5.0999999999999996</v>
      </c>
      <c r="E16" s="57">
        <v>8.3000000000000007</v>
      </c>
      <c r="F16" s="57">
        <v>10.1</v>
      </c>
      <c r="G16" s="57">
        <v>10.3</v>
      </c>
      <c r="H16" s="56">
        <v>14.2</v>
      </c>
      <c r="I16" s="55">
        <v>15</v>
      </c>
      <c r="J16" s="55">
        <v>9.9</v>
      </c>
      <c r="K16" s="55">
        <v>8.9</v>
      </c>
      <c r="L16" s="55">
        <v>5.8</v>
      </c>
      <c r="M16" s="55">
        <v>6.5</v>
      </c>
    </row>
    <row r="17" spans="1:13" ht="23.25" customHeight="1" x14ac:dyDescent="0.2">
      <c r="A17" s="51" t="s">
        <v>29</v>
      </c>
      <c r="B17" s="57">
        <v>0.6</v>
      </c>
      <c r="C17" s="57">
        <v>0.5</v>
      </c>
      <c r="D17" s="57">
        <v>2.6</v>
      </c>
      <c r="E17" s="57">
        <v>1.1000000000000001</v>
      </c>
      <c r="F17" s="57">
        <v>4.0999999999999996</v>
      </c>
      <c r="G17" s="57">
        <v>0.3</v>
      </c>
      <c r="H17" s="56" t="s">
        <v>18</v>
      </c>
      <c r="I17" s="55" t="s">
        <v>18</v>
      </c>
      <c r="J17" s="55">
        <v>1.2</v>
      </c>
      <c r="K17" s="55" t="s">
        <v>18</v>
      </c>
      <c r="L17" s="55" t="s">
        <v>18</v>
      </c>
      <c r="M17" s="55" t="s">
        <v>18</v>
      </c>
    </row>
    <row r="18" spans="1:13" ht="23.25" customHeight="1" x14ac:dyDescent="0.2">
      <c r="A18" s="53" t="s">
        <v>30</v>
      </c>
      <c r="B18" s="57">
        <v>67.400000000000006</v>
      </c>
      <c r="C18" s="57">
        <v>51.9</v>
      </c>
      <c r="D18" s="57">
        <v>93.6</v>
      </c>
      <c r="E18" s="57">
        <v>67.099999999999994</v>
      </c>
      <c r="F18" s="57">
        <v>101.5</v>
      </c>
      <c r="G18" s="57">
        <v>71</v>
      </c>
      <c r="H18" s="56">
        <v>70.099999999999994</v>
      </c>
      <c r="I18" s="55">
        <v>64.3</v>
      </c>
      <c r="J18" s="55">
        <v>72</v>
      </c>
      <c r="K18" s="55">
        <v>57.2</v>
      </c>
      <c r="L18" s="55">
        <v>47.9</v>
      </c>
      <c r="M18" s="55">
        <v>53.7</v>
      </c>
    </row>
    <row r="19" spans="1:13" ht="55.5" x14ac:dyDescent="0.2">
      <c r="A19" s="64" t="s">
        <v>31</v>
      </c>
      <c r="B19" s="65">
        <f>SUM(B14:B18)</f>
        <v>97.5</v>
      </c>
      <c r="C19" s="65">
        <f t="shared" ref="C19:M19" si="1">SUM(C14:C18)</f>
        <v>81.8</v>
      </c>
      <c r="D19" s="65">
        <f t="shared" si="1"/>
        <v>132.5</v>
      </c>
      <c r="E19" s="65">
        <f t="shared" si="1"/>
        <v>103.6</v>
      </c>
      <c r="F19" s="65">
        <f t="shared" si="1"/>
        <v>146.6</v>
      </c>
      <c r="G19" s="65">
        <f t="shared" si="1"/>
        <v>106.69999999999999</v>
      </c>
      <c r="H19" s="66">
        <f t="shared" si="1"/>
        <v>100.69999999999999</v>
      </c>
      <c r="I19" s="66">
        <f t="shared" si="1"/>
        <v>98.5</v>
      </c>
      <c r="J19" s="66">
        <f t="shared" si="1"/>
        <v>88.9</v>
      </c>
      <c r="K19" s="66">
        <f t="shared" si="1"/>
        <v>114.6</v>
      </c>
      <c r="L19" s="66">
        <f t="shared" si="1"/>
        <v>65.5</v>
      </c>
      <c r="M19" s="66">
        <f t="shared" si="1"/>
        <v>86.100000000000009</v>
      </c>
    </row>
    <row r="20" spans="1:13" ht="25.5" customHeight="1" x14ac:dyDescent="0.2">
      <c r="A20" s="8" t="s">
        <v>32</v>
      </c>
    </row>
    <row r="21" spans="1:13" ht="25.5" customHeight="1" x14ac:dyDescent="0.2">
      <c r="A21" s="8" t="s">
        <v>33</v>
      </c>
    </row>
    <row r="22" spans="1:13" ht="24.75" customHeight="1" x14ac:dyDescent="0.2">
      <c r="A22" s="8" t="s">
        <v>34</v>
      </c>
    </row>
  </sheetData>
  <mergeCells count="2">
    <mergeCell ref="B2:M2"/>
    <mergeCell ref="A2:A3"/>
  </mergeCells>
  <pageMargins left="0" right="0" top="0" bottom="0" header="0" footer="0"/>
  <pageSetup paperSize="9" scale="8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36A47-2CCC-405A-A8E4-43645651B567}">
  <dimension ref="A1:M9"/>
  <sheetViews>
    <sheetView zoomScale="70" zoomScaleNormal="70" workbookViewId="0">
      <selection sqref="A1:A2"/>
    </sheetView>
  </sheetViews>
  <sheetFormatPr defaultRowHeight="24" x14ac:dyDescent="0.55000000000000004"/>
  <cols>
    <col min="1" max="1" width="35.7109375" style="4" customWidth="1"/>
    <col min="2" max="9" width="9.5703125" style="4" bestFit="1" customWidth="1"/>
    <col min="10" max="13" width="9.140625" style="4"/>
    <col min="14" max="14" width="11.5703125" style="4" customWidth="1"/>
    <col min="15" max="16384" width="9.140625" style="4"/>
  </cols>
  <sheetData>
    <row r="1" spans="1:13" x14ac:dyDescent="0.55000000000000004">
      <c r="A1" s="92" t="s">
        <v>1</v>
      </c>
      <c r="B1" s="91" t="s">
        <v>35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13" x14ac:dyDescent="0.55000000000000004">
      <c r="A2" s="93"/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</row>
    <row r="3" spans="1:13" x14ac:dyDescent="0.55000000000000004">
      <c r="A3" s="40" t="s">
        <v>36</v>
      </c>
      <c r="B3" s="1">
        <f>'ปริมาณขยะรายเดือน '!$B$4</f>
        <v>370.6</v>
      </c>
      <c r="C3" s="1">
        <v>336.1</v>
      </c>
      <c r="D3" s="1">
        <v>383.5</v>
      </c>
      <c r="E3" s="1">
        <f>'ปริมาณขยะรายเดือน '!E4</f>
        <v>359.8</v>
      </c>
      <c r="F3" s="1">
        <f>'ปริมาณขยะรายเดือน '!F4</f>
        <v>411.4</v>
      </c>
      <c r="G3" s="1">
        <f>'ปริมาณขยะรายเดือน '!G4</f>
        <v>420.9</v>
      </c>
      <c r="H3" s="1">
        <f>'ปริมาณขยะรายเดือน '!H4</f>
        <v>359.4</v>
      </c>
      <c r="I3" s="1">
        <f>'ปริมาณขยะรายเดือน '!I4</f>
        <v>365.6</v>
      </c>
      <c r="J3" s="1">
        <f>'ปริมาณขยะรายเดือน '!J4</f>
        <v>350.8</v>
      </c>
      <c r="K3" s="1">
        <f>'ปริมาณขยะรายเดือน '!K4</f>
        <v>341.8</v>
      </c>
      <c r="L3" s="1">
        <f>'ปริมาณขยะรายเดือน '!L4</f>
        <v>349.8</v>
      </c>
      <c r="M3" s="1">
        <f>'ปริมาณขยะรายเดือน '!M4</f>
        <v>331.3</v>
      </c>
    </row>
    <row r="4" spans="1:13" ht="22.5" customHeight="1" x14ac:dyDescent="0.55000000000000004">
      <c r="A4" s="41" t="s">
        <v>16</v>
      </c>
      <c r="B4" s="1">
        <f>'ปริมาณขยะรายเดือน '!$B$12</f>
        <v>0</v>
      </c>
      <c r="C4" s="1">
        <v>0.3</v>
      </c>
      <c r="D4" s="1">
        <v>0.3</v>
      </c>
      <c r="E4" s="1">
        <f>'ปริมาณขยะรายเดือน '!E12</f>
        <v>0</v>
      </c>
      <c r="F4" s="1">
        <f>'ปริมาณขยะรายเดือน '!F12</f>
        <v>4.7</v>
      </c>
      <c r="G4" s="1">
        <f>'ปริมาณขยะรายเดือน '!G12</f>
        <v>10.8</v>
      </c>
      <c r="H4" s="1">
        <f>'ปริมาณขยะรายเดือน '!H12</f>
        <v>1.9</v>
      </c>
      <c r="I4" s="1">
        <f>'ปริมาณขยะรายเดือน '!I12</f>
        <v>0</v>
      </c>
      <c r="J4" s="1">
        <f>'ปริมาณขยะรายเดือน '!J12</f>
        <v>1.2</v>
      </c>
      <c r="K4" s="1">
        <f>'ปริมาณขยะรายเดือน '!K12</f>
        <v>2.5</v>
      </c>
      <c r="L4" s="1">
        <f>'ปริมาณขยะรายเดือน '!L12</f>
        <v>0</v>
      </c>
      <c r="M4" s="1">
        <f>'ปริมาณขยะรายเดือน '!M12</f>
        <v>0</v>
      </c>
    </row>
    <row r="5" spans="1:13" x14ac:dyDescent="0.55000000000000004">
      <c r="A5" s="42" t="s">
        <v>25</v>
      </c>
      <c r="B5" s="5">
        <f>'ปริมาณขยะรายเดือน '!$B$19</f>
        <v>97.5</v>
      </c>
      <c r="C5" s="5">
        <v>81.8</v>
      </c>
      <c r="D5" s="5">
        <v>132.5</v>
      </c>
      <c r="E5" s="5">
        <f>'ปริมาณขยะรายเดือน '!E19</f>
        <v>103.6</v>
      </c>
      <c r="F5" s="5">
        <f>'ปริมาณขยะรายเดือน '!F19</f>
        <v>146.6</v>
      </c>
      <c r="G5" s="5">
        <f>'ปริมาณขยะรายเดือน '!G19</f>
        <v>106.69999999999999</v>
      </c>
      <c r="H5" s="5">
        <f>'ปริมาณขยะรายเดือน '!H19</f>
        <v>100.69999999999999</v>
      </c>
      <c r="I5" s="5">
        <f>'ปริมาณขยะรายเดือน '!I19</f>
        <v>98.5</v>
      </c>
      <c r="J5" s="5">
        <f>'ปริมาณขยะรายเดือน '!J19</f>
        <v>88.9</v>
      </c>
      <c r="K5" s="5">
        <f>'ปริมาณขยะรายเดือน '!K19</f>
        <v>114.6</v>
      </c>
      <c r="L5" s="5">
        <f>'ปริมาณขยะรายเดือน '!L19</f>
        <v>65.5</v>
      </c>
      <c r="M5" s="5">
        <f>'ปริมาณขยะรายเดือน '!M19</f>
        <v>86.100000000000009</v>
      </c>
    </row>
    <row r="6" spans="1:13" ht="25.5" customHeight="1" x14ac:dyDescent="0.55000000000000004">
      <c r="A6" s="6" t="s">
        <v>37</v>
      </c>
      <c r="B6" s="5">
        <f>SUM(B3:B5)</f>
        <v>468.1</v>
      </c>
      <c r="C6" s="5">
        <f t="shared" ref="C6:M6" si="0">SUM(C3:C5)</f>
        <v>418.20000000000005</v>
      </c>
      <c r="D6" s="5">
        <f t="shared" si="0"/>
        <v>516.29999999999995</v>
      </c>
      <c r="E6" s="5">
        <f t="shared" si="0"/>
        <v>463.4</v>
      </c>
      <c r="F6" s="5">
        <f t="shared" si="0"/>
        <v>562.69999999999993</v>
      </c>
      <c r="G6" s="5">
        <f t="shared" si="0"/>
        <v>538.4</v>
      </c>
      <c r="H6" s="5">
        <f t="shared" si="0"/>
        <v>461.99999999999994</v>
      </c>
      <c r="I6" s="5">
        <f t="shared" si="0"/>
        <v>464.1</v>
      </c>
      <c r="J6" s="5">
        <f t="shared" si="0"/>
        <v>440.9</v>
      </c>
      <c r="K6" s="5">
        <f t="shared" si="0"/>
        <v>458.9</v>
      </c>
      <c r="L6" s="5">
        <f t="shared" si="0"/>
        <v>415.3</v>
      </c>
      <c r="M6" s="5">
        <f t="shared" si="0"/>
        <v>417.40000000000003</v>
      </c>
    </row>
    <row r="7" spans="1:13" ht="26.25" customHeight="1" x14ac:dyDescent="0.55000000000000004">
      <c r="A7" s="45" t="s">
        <v>38</v>
      </c>
      <c r="B7" s="43">
        <f>B5/B6</f>
        <v>0.20828882717368083</v>
      </c>
      <c r="C7" s="43">
        <f t="shared" ref="C7:M7" si="1">C5/C6</f>
        <v>0.19560019129603057</v>
      </c>
      <c r="D7" s="43">
        <f t="shared" si="1"/>
        <v>0.25663374007360062</v>
      </c>
      <c r="E7" s="43">
        <f t="shared" si="1"/>
        <v>0.22356495468277945</v>
      </c>
      <c r="F7" s="43">
        <f t="shared" si="1"/>
        <v>0.26052958947929628</v>
      </c>
      <c r="G7" s="43">
        <f t="shared" si="1"/>
        <v>0.19817979197622584</v>
      </c>
      <c r="H7" s="43">
        <f t="shared" si="1"/>
        <v>0.21796536796536797</v>
      </c>
      <c r="I7" s="43">
        <f t="shared" si="1"/>
        <v>0.21223874165050635</v>
      </c>
      <c r="J7" s="43">
        <f t="shared" si="1"/>
        <v>0.20163302336130645</v>
      </c>
      <c r="K7" s="43">
        <f t="shared" si="1"/>
        <v>0.24972760950098061</v>
      </c>
      <c r="L7" s="43">
        <f t="shared" si="1"/>
        <v>0.15771731278593787</v>
      </c>
      <c r="M7" s="43">
        <f t="shared" si="1"/>
        <v>0.20627695256348827</v>
      </c>
    </row>
    <row r="8" spans="1:13" ht="26.25" customHeight="1" x14ac:dyDescent="0.55000000000000004">
      <c r="A8" s="46" t="s">
        <v>39</v>
      </c>
      <c r="B8" s="7">
        <f>B3/B6</f>
        <v>0.7917111728263192</v>
      </c>
      <c r="C8" s="7">
        <f t="shared" ref="C8:M8" si="2">C3/C6</f>
        <v>0.80368244858919169</v>
      </c>
      <c r="D8" s="7">
        <f t="shared" si="2"/>
        <v>0.74278520240170454</v>
      </c>
      <c r="E8" s="7">
        <f t="shared" si="2"/>
        <v>0.77643504531722063</v>
      </c>
      <c r="F8" s="7">
        <f t="shared" si="2"/>
        <v>0.73111782477341392</v>
      </c>
      <c r="G8" s="7">
        <f t="shared" si="2"/>
        <v>0.78176077265973254</v>
      </c>
      <c r="H8" s="7">
        <f t="shared" si="2"/>
        <v>0.77792207792207801</v>
      </c>
      <c r="I8" s="7">
        <f t="shared" si="2"/>
        <v>0.78776125834949362</v>
      </c>
      <c r="J8" s="7">
        <f t="shared" si="2"/>
        <v>0.79564527103651628</v>
      </c>
      <c r="K8" s="7">
        <f t="shared" si="2"/>
        <v>0.74482458051863154</v>
      </c>
      <c r="L8" s="7">
        <f t="shared" si="2"/>
        <v>0.84228268721406208</v>
      </c>
      <c r="M8" s="7">
        <f t="shared" si="2"/>
        <v>0.79372304743651168</v>
      </c>
    </row>
    <row r="9" spans="1:13" x14ac:dyDescent="0.55000000000000004">
      <c r="A9" s="47" t="s">
        <v>40</v>
      </c>
      <c r="B9" s="44">
        <f>B4/B6</f>
        <v>0</v>
      </c>
      <c r="C9" s="44">
        <f t="shared" ref="C9:M9" si="3">C4/C6</f>
        <v>7.1736011477761829E-4</v>
      </c>
      <c r="D9" s="44">
        <f t="shared" si="3"/>
        <v>5.8105752469494478E-4</v>
      </c>
      <c r="E9" s="44">
        <f t="shared" si="3"/>
        <v>0</v>
      </c>
      <c r="F9" s="44">
        <f t="shared" si="3"/>
        <v>8.3525857472898542E-3</v>
      </c>
      <c r="G9" s="44">
        <f t="shared" si="3"/>
        <v>2.0059435364041606E-2</v>
      </c>
      <c r="H9" s="44">
        <f t="shared" si="3"/>
        <v>4.1125541125541128E-3</v>
      </c>
      <c r="I9" s="44">
        <f t="shared" si="3"/>
        <v>0</v>
      </c>
      <c r="J9" s="44">
        <f t="shared" si="3"/>
        <v>2.7217056021773644E-3</v>
      </c>
      <c r="K9" s="44">
        <f t="shared" si="3"/>
        <v>5.4478099803878842E-3</v>
      </c>
      <c r="L9" s="44">
        <f t="shared" si="3"/>
        <v>0</v>
      </c>
      <c r="M9" s="44">
        <f t="shared" si="3"/>
        <v>0</v>
      </c>
    </row>
  </sheetData>
  <mergeCells count="2">
    <mergeCell ref="B1:M1"/>
    <mergeCell ref="A1:A2"/>
  </mergeCells>
  <phoneticPr fontId="0" type="noConversion"/>
  <pageMargins left="0.75" right="0.75" top="1" bottom="1" header="0.5" footer="0.5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AF8B7-D31E-4D05-973E-8463671DFBA7}">
  <dimension ref="A1:AA24"/>
  <sheetViews>
    <sheetView zoomScale="70" zoomScaleNormal="70" zoomScaleSheetLayoutView="115" workbookViewId="0">
      <selection activeCell="F18" sqref="F18"/>
    </sheetView>
  </sheetViews>
  <sheetFormatPr defaultRowHeight="27.75" x14ac:dyDescent="0.2"/>
  <cols>
    <col min="1" max="1" width="39.42578125" style="8" customWidth="1"/>
    <col min="2" max="13" width="8.28515625" style="9" customWidth="1"/>
    <col min="14" max="14" width="12.42578125" style="8" bestFit="1" customWidth="1"/>
    <col min="15" max="15" width="45.7109375" style="8" customWidth="1"/>
    <col min="16" max="21" width="11.140625" style="8" customWidth="1"/>
    <col min="22" max="27" width="10.42578125" style="8" bestFit="1" customWidth="1"/>
    <col min="28" max="16384" width="9.140625" style="8"/>
  </cols>
  <sheetData>
    <row r="1" spans="1:27" ht="55.5" x14ac:dyDescent="0.2">
      <c r="O1" s="74" t="s">
        <v>41</v>
      </c>
    </row>
    <row r="2" spans="1:27" ht="41.25" customHeight="1" x14ac:dyDescent="0.2">
      <c r="B2" s="8"/>
      <c r="L2" s="9" t="s">
        <v>0</v>
      </c>
      <c r="O2" s="10" t="s">
        <v>42</v>
      </c>
      <c r="P2" s="11" t="s">
        <v>43</v>
      </c>
      <c r="R2" s="10"/>
      <c r="S2" s="10"/>
    </row>
    <row r="3" spans="1:27" ht="36" customHeight="1" x14ac:dyDescent="0.2">
      <c r="A3" s="82"/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4"/>
      <c r="O3" s="8" t="s">
        <v>44</v>
      </c>
    </row>
    <row r="4" spans="1:27" x14ac:dyDescent="0.2">
      <c r="A4" s="12" t="s">
        <v>1</v>
      </c>
      <c r="B4" s="82" t="s">
        <v>50</v>
      </c>
      <c r="C4" s="83"/>
      <c r="D4" s="83"/>
      <c r="E4" s="83"/>
      <c r="F4" s="83"/>
      <c r="G4" s="83"/>
      <c r="H4" s="83"/>
      <c r="I4" s="83"/>
      <c r="J4" s="83"/>
      <c r="K4" s="83"/>
      <c r="L4" s="83"/>
      <c r="M4" s="84"/>
      <c r="O4" s="13" t="s">
        <v>45</v>
      </c>
    </row>
    <row r="5" spans="1:27" ht="21" customHeight="1" x14ac:dyDescent="0.2">
      <c r="A5" s="14"/>
      <c r="B5" s="15" t="s">
        <v>3</v>
      </c>
      <c r="C5" s="15" t="s">
        <v>4</v>
      </c>
      <c r="D5" s="15" t="s">
        <v>5</v>
      </c>
      <c r="E5" s="15" t="s">
        <v>6</v>
      </c>
      <c r="F5" s="15" t="s">
        <v>7</v>
      </c>
      <c r="G5" s="15" t="s">
        <v>8</v>
      </c>
      <c r="H5" s="15" t="s">
        <v>9</v>
      </c>
      <c r="I5" s="15" t="s">
        <v>10</v>
      </c>
      <c r="J5" s="15" t="s">
        <v>11</v>
      </c>
      <c r="K5" s="15" t="s">
        <v>12</v>
      </c>
      <c r="L5" s="15" t="s">
        <v>13</v>
      </c>
      <c r="M5" s="15" t="s">
        <v>14</v>
      </c>
      <c r="O5" s="85" t="s">
        <v>1</v>
      </c>
      <c r="P5" s="87" t="s">
        <v>2</v>
      </c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</row>
    <row r="6" spans="1:27" ht="23.25" customHeight="1" x14ac:dyDescent="0.2">
      <c r="A6" s="16" t="s">
        <v>46</v>
      </c>
      <c r="B6" s="60">
        <v>370.6</v>
      </c>
      <c r="C6" s="60">
        <v>336.1</v>
      </c>
      <c r="D6" s="60">
        <v>383.5</v>
      </c>
      <c r="E6" s="60">
        <v>359.8</v>
      </c>
      <c r="F6" s="60">
        <v>411.4</v>
      </c>
      <c r="G6" s="60">
        <v>420.9</v>
      </c>
      <c r="H6" s="61">
        <v>359.4</v>
      </c>
      <c r="I6" s="62">
        <v>365.6</v>
      </c>
      <c r="J6" s="62">
        <v>350.8</v>
      </c>
      <c r="K6" s="62">
        <v>341.8</v>
      </c>
      <c r="L6" s="62">
        <v>349.8</v>
      </c>
      <c r="M6" s="62">
        <v>331.3</v>
      </c>
      <c r="N6" s="81">
        <f>SUM(B6:M6)</f>
        <v>4381.0000000000009</v>
      </c>
      <c r="O6" s="86"/>
      <c r="P6" s="17" t="s">
        <v>3</v>
      </c>
      <c r="Q6" s="17" t="s">
        <v>4</v>
      </c>
      <c r="R6" s="17" t="s">
        <v>5</v>
      </c>
      <c r="S6" s="17" t="s">
        <v>6</v>
      </c>
      <c r="T6" s="17" t="s">
        <v>7</v>
      </c>
      <c r="U6" s="17" t="s">
        <v>8</v>
      </c>
      <c r="V6" s="17" t="s">
        <v>9</v>
      </c>
      <c r="W6" s="17" t="s">
        <v>10</v>
      </c>
      <c r="X6" s="17" t="s">
        <v>11</v>
      </c>
      <c r="Y6" s="17" t="s">
        <v>12</v>
      </c>
      <c r="Z6" s="17" t="s">
        <v>13</v>
      </c>
      <c r="AA6" s="17" t="s">
        <v>14</v>
      </c>
    </row>
    <row r="7" spans="1:27" ht="23.25" customHeight="1" x14ac:dyDescent="0.2">
      <c r="A7" s="76" t="s">
        <v>16</v>
      </c>
      <c r="B7" s="18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O7" s="39" t="s">
        <v>36</v>
      </c>
      <c r="P7" s="63">
        <v>370.6</v>
      </c>
      <c r="Q7" s="63">
        <v>336.1</v>
      </c>
      <c r="R7" s="63">
        <v>383.5</v>
      </c>
      <c r="S7" s="63">
        <v>359.8</v>
      </c>
      <c r="T7" s="63">
        <v>411.4</v>
      </c>
      <c r="U7" s="63">
        <v>420.9</v>
      </c>
      <c r="V7" s="71">
        <v>359.4</v>
      </c>
      <c r="W7" s="71">
        <v>365.6</v>
      </c>
      <c r="X7" s="71">
        <v>350.8</v>
      </c>
      <c r="Y7" s="71">
        <v>341.8</v>
      </c>
      <c r="Z7" s="71">
        <v>349.8</v>
      </c>
      <c r="AA7" s="71">
        <v>331.3</v>
      </c>
    </row>
    <row r="8" spans="1:27" ht="23.25" customHeight="1" x14ac:dyDescent="0.2">
      <c r="A8" s="19" t="s">
        <v>17</v>
      </c>
      <c r="B8" s="57" t="s">
        <v>18</v>
      </c>
      <c r="C8" s="57" t="s">
        <v>18</v>
      </c>
      <c r="D8" s="57" t="s">
        <v>18</v>
      </c>
      <c r="E8" s="57" t="s">
        <v>18</v>
      </c>
      <c r="F8" s="57">
        <v>3.5</v>
      </c>
      <c r="G8" s="57">
        <v>9.5</v>
      </c>
      <c r="H8" s="15" t="s">
        <v>18</v>
      </c>
      <c r="I8" s="15" t="s">
        <v>18</v>
      </c>
      <c r="J8" s="15" t="s">
        <v>18</v>
      </c>
      <c r="K8" s="15" t="s">
        <v>18</v>
      </c>
      <c r="L8" s="15" t="s">
        <v>18</v>
      </c>
      <c r="M8" s="15" t="s">
        <v>18</v>
      </c>
      <c r="O8" s="72" t="s">
        <v>16</v>
      </c>
      <c r="P8" s="70">
        <f>B14</f>
        <v>0.8</v>
      </c>
      <c r="Q8" s="70">
        <v>0.3</v>
      </c>
      <c r="R8" s="70">
        <v>0.3</v>
      </c>
      <c r="S8" s="70">
        <v>0</v>
      </c>
      <c r="T8" s="70">
        <v>4.7</v>
      </c>
      <c r="U8" s="70">
        <v>10.8</v>
      </c>
      <c r="V8" s="70">
        <v>1.9</v>
      </c>
      <c r="W8" s="70">
        <v>0</v>
      </c>
      <c r="X8" s="70">
        <v>1.2</v>
      </c>
      <c r="Y8" s="70">
        <v>2.5</v>
      </c>
      <c r="Z8" s="70">
        <v>0</v>
      </c>
      <c r="AA8" s="70">
        <v>0</v>
      </c>
    </row>
    <row r="9" spans="1:27" ht="23.25" customHeight="1" x14ac:dyDescent="0.55000000000000004">
      <c r="A9" s="19" t="s">
        <v>19</v>
      </c>
      <c r="B9" s="57" t="s">
        <v>18</v>
      </c>
      <c r="C9" s="57" t="s">
        <v>18</v>
      </c>
      <c r="D9" s="57" t="s">
        <v>18</v>
      </c>
      <c r="E9" s="57" t="s">
        <v>18</v>
      </c>
      <c r="F9" s="57" t="s">
        <v>18</v>
      </c>
      <c r="G9" s="57">
        <v>0.5</v>
      </c>
      <c r="H9" s="15" t="s">
        <v>18</v>
      </c>
      <c r="I9" s="15" t="s">
        <v>18</v>
      </c>
      <c r="J9" s="15" t="s">
        <v>18</v>
      </c>
      <c r="K9" s="55">
        <v>2.5</v>
      </c>
      <c r="L9" s="15" t="s">
        <v>18</v>
      </c>
      <c r="M9" s="15" t="s">
        <v>18</v>
      </c>
      <c r="O9" s="2" t="s">
        <v>25</v>
      </c>
      <c r="P9" s="35">
        <f>B21</f>
        <v>97.5</v>
      </c>
      <c r="Q9" s="35">
        <f t="shared" ref="Q9:AA9" si="0">C21</f>
        <v>81.8</v>
      </c>
      <c r="R9" s="35">
        <f t="shared" si="0"/>
        <v>132.5</v>
      </c>
      <c r="S9" s="35">
        <f t="shared" si="0"/>
        <v>103.6</v>
      </c>
      <c r="T9" s="35">
        <f t="shared" si="0"/>
        <v>146.6</v>
      </c>
      <c r="U9" s="35">
        <f t="shared" si="0"/>
        <v>106.69999999999999</v>
      </c>
      <c r="V9" s="35">
        <f t="shared" si="0"/>
        <v>100.69999999999999</v>
      </c>
      <c r="W9" s="35">
        <f t="shared" si="0"/>
        <v>98.5</v>
      </c>
      <c r="X9" s="35">
        <f t="shared" si="0"/>
        <v>88.9</v>
      </c>
      <c r="Y9" s="35">
        <f t="shared" si="0"/>
        <v>114.6</v>
      </c>
      <c r="Z9" s="35">
        <f t="shared" si="0"/>
        <v>65.5</v>
      </c>
      <c r="AA9" s="35">
        <f t="shared" si="0"/>
        <v>86.100000000000009</v>
      </c>
    </row>
    <row r="10" spans="1:27" ht="23.25" customHeight="1" x14ac:dyDescent="0.55000000000000004">
      <c r="A10" s="21" t="s">
        <v>20</v>
      </c>
      <c r="B10" s="57" t="s">
        <v>18</v>
      </c>
      <c r="C10" s="57" t="s">
        <v>18</v>
      </c>
      <c r="D10" s="57" t="s">
        <v>18</v>
      </c>
      <c r="E10" s="57" t="s">
        <v>18</v>
      </c>
      <c r="F10" s="57" t="s">
        <v>18</v>
      </c>
      <c r="G10" s="57" t="s">
        <v>18</v>
      </c>
      <c r="H10" s="15">
        <v>0.7</v>
      </c>
      <c r="I10" s="15" t="s">
        <v>18</v>
      </c>
      <c r="J10" s="15" t="s">
        <v>18</v>
      </c>
      <c r="K10" s="15" t="s">
        <v>18</v>
      </c>
      <c r="L10" s="15" t="s">
        <v>18</v>
      </c>
      <c r="M10" s="15" t="s">
        <v>18</v>
      </c>
      <c r="O10" s="36" t="s">
        <v>37</v>
      </c>
      <c r="P10" s="22">
        <f>SUM(P7:P9)</f>
        <v>468.90000000000003</v>
      </c>
      <c r="Q10" s="22">
        <f t="shared" ref="Q10:AA10" si="1">SUM(Q7:Q9)</f>
        <v>418.20000000000005</v>
      </c>
      <c r="R10" s="22">
        <f t="shared" si="1"/>
        <v>516.29999999999995</v>
      </c>
      <c r="S10" s="22">
        <f t="shared" si="1"/>
        <v>463.4</v>
      </c>
      <c r="T10" s="22">
        <f t="shared" si="1"/>
        <v>562.69999999999993</v>
      </c>
      <c r="U10" s="22">
        <f t="shared" si="1"/>
        <v>538.4</v>
      </c>
      <c r="V10" s="22">
        <f t="shared" si="1"/>
        <v>461.99999999999994</v>
      </c>
      <c r="W10" s="20">
        <f t="shared" si="1"/>
        <v>464.1</v>
      </c>
      <c r="X10" s="20">
        <f t="shared" si="1"/>
        <v>440.9</v>
      </c>
      <c r="Y10" s="20">
        <f t="shared" si="1"/>
        <v>458.9</v>
      </c>
      <c r="Z10" s="20">
        <f t="shared" si="1"/>
        <v>415.3</v>
      </c>
      <c r="AA10" s="20">
        <f t="shared" si="1"/>
        <v>417.40000000000003</v>
      </c>
    </row>
    <row r="11" spans="1:27" ht="23.25" customHeight="1" x14ac:dyDescent="0.55000000000000004">
      <c r="A11" s="21" t="s">
        <v>21</v>
      </c>
      <c r="B11" s="57" t="s">
        <v>18</v>
      </c>
      <c r="C11" s="57" t="s">
        <v>18</v>
      </c>
      <c r="D11" s="57" t="s">
        <v>18</v>
      </c>
      <c r="E11" s="57" t="s">
        <v>18</v>
      </c>
      <c r="F11" s="57" t="s">
        <v>18</v>
      </c>
      <c r="G11" s="57" t="s">
        <v>18</v>
      </c>
      <c r="H11" s="57" t="s">
        <v>18</v>
      </c>
      <c r="I11" s="15" t="s">
        <v>18</v>
      </c>
      <c r="J11" s="15" t="s">
        <v>18</v>
      </c>
      <c r="K11" s="15" t="s">
        <v>18</v>
      </c>
      <c r="L11" s="15" t="s">
        <v>18</v>
      </c>
      <c r="M11" s="15" t="s">
        <v>18</v>
      </c>
      <c r="O11" s="36"/>
      <c r="P11" s="22"/>
      <c r="Q11" s="22"/>
      <c r="R11" s="22"/>
      <c r="S11" s="22"/>
      <c r="T11" s="22"/>
      <c r="U11" s="22"/>
      <c r="V11" s="20"/>
      <c r="W11" s="20"/>
      <c r="X11" s="20"/>
      <c r="Y11" s="20"/>
      <c r="Z11" s="20"/>
      <c r="AA11" s="20"/>
    </row>
    <row r="12" spans="1:27" ht="23.25" customHeight="1" x14ac:dyDescent="0.55000000000000004">
      <c r="A12" s="23" t="s">
        <v>22</v>
      </c>
      <c r="B12" s="57" t="s">
        <v>18</v>
      </c>
      <c r="C12" s="57" t="s">
        <v>18</v>
      </c>
      <c r="D12" s="57" t="s">
        <v>18</v>
      </c>
      <c r="E12" s="57" t="s">
        <v>18</v>
      </c>
      <c r="F12" s="57">
        <v>1.2</v>
      </c>
      <c r="G12" s="57">
        <v>0.8</v>
      </c>
      <c r="H12" s="57">
        <v>1.2</v>
      </c>
      <c r="I12" s="15" t="s">
        <v>18</v>
      </c>
      <c r="J12" s="15">
        <v>1.2</v>
      </c>
      <c r="K12" s="15" t="s">
        <v>18</v>
      </c>
      <c r="L12" s="15" t="s">
        <v>18</v>
      </c>
      <c r="M12" s="15" t="s">
        <v>18</v>
      </c>
      <c r="O12" s="37" t="s">
        <v>38</v>
      </c>
      <c r="P12" s="33">
        <f>P9/P10</f>
        <v>0.20793346129238643</v>
      </c>
      <c r="Q12" s="33">
        <f t="shared" ref="Q12:AA12" si="2">Q9/Q10</f>
        <v>0.19560019129603057</v>
      </c>
      <c r="R12" s="33">
        <f t="shared" si="2"/>
        <v>0.25663374007360062</v>
      </c>
      <c r="S12" s="33">
        <f t="shared" si="2"/>
        <v>0.22356495468277945</v>
      </c>
      <c r="T12" s="33">
        <f t="shared" si="2"/>
        <v>0.26052958947929628</v>
      </c>
      <c r="U12" s="33">
        <f t="shared" si="2"/>
        <v>0.19817979197622584</v>
      </c>
      <c r="V12" s="33">
        <f t="shared" si="2"/>
        <v>0.21796536796536797</v>
      </c>
      <c r="W12" s="33">
        <f t="shared" si="2"/>
        <v>0.21223874165050635</v>
      </c>
      <c r="X12" s="33">
        <f t="shared" si="2"/>
        <v>0.20163302336130645</v>
      </c>
      <c r="Y12" s="33">
        <f t="shared" si="2"/>
        <v>0.24972760950098061</v>
      </c>
      <c r="Z12" s="33">
        <f t="shared" si="2"/>
        <v>0.15771731278593787</v>
      </c>
      <c r="AA12" s="33">
        <f t="shared" si="2"/>
        <v>0.20627695256348827</v>
      </c>
    </row>
    <row r="13" spans="1:27" ht="23.25" customHeight="1" x14ac:dyDescent="0.55000000000000004">
      <c r="A13" s="23" t="s">
        <v>23</v>
      </c>
      <c r="B13" s="57">
        <v>0.8</v>
      </c>
      <c r="C13" s="57">
        <v>0.3</v>
      </c>
      <c r="D13" s="57">
        <v>0.3</v>
      </c>
      <c r="E13" s="57" t="s">
        <v>18</v>
      </c>
      <c r="F13" s="57" t="s">
        <v>18</v>
      </c>
      <c r="G13" s="57" t="s">
        <v>18</v>
      </c>
      <c r="H13" s="57" t="s">
        <v>18</v>
      </c>
      <c r="I13" s="15" t="s">
        <v>18</v>
      </c>
      <c r="J13" s="15" t="s">
        <v>18</v>
      </c>
      <c r="K13" s="15" t="s">
        <v>18</v>
      </c>
      <c r="L13" s="15" t="s">
        <v>18</v>
      </c>
      <c r="M13" s="15" t="s">
        <v>18</v>
      </c>
      <c r="O13" s="37" t="s">
        <v>39</v>
      </c>
      <c r="P13" s="34">
        <f>P7/P10</f>
        <v>0.79036041799957346</v>
      </c>
      <c r="Q13" s="34">
        <f t="shared" ref="Q13:AA13" si="3">Q7/Q10</f>
        <v>0.80368244858919169</v>
      </c>
      <c r="R13" s="34">
        <f t="shared" si="3"/>
        <v>0.74278520240170454</v>
      </c>
      <c r="S13" s="34">
        <f t="shared" si="3"/>
        <v>0.77643504531722063</v>
      </c>
      <c r="T13" s="34">
        <f t="shared" si="3"/>
        <v>0.73111782477341392</v>
      </c>
      <c r="U13" s="34">
        <f t="shared" si="3"/>
        <v>0.78176077265973254</v>
      </c>
      <c r="V13" s="34">
        <f t="shared" si="3"/>
        <v>0.77792207792207801</v>
      </c>
      <c r="W13" s="34">
        <f t="shared" si="3"/>
        <v>0.78776125834949362</v>
      </c>
      <c r="X13" s="34">
        <f t="shared" si="3"/>
        <v>0.79564527103651628</v>
      </c>
      <c r="Y13" s="34">
        <f t="shared" si="3"/>
        <v>0.74482458051863154</v>
      </c>
      <c r="Z13" s="34">
        <f t="shared" si="3"/>
        <v>0.84228268721406208</v>
      </c>
      <c r="AA13" s="34">
        <f t="shared" si="3"/>
        <v>0.79372304743651168</v>
      </c>
    </row>
    <row r="14" spans="1:27" ht="23.25" customHeight="1" x14ac:dyDescent="0.2">
      <c r="A14" s="75" t="s">
        <v>24</v>
      </c>
      <c r="B14" s="70">
        <f t="shared" ref="B14:M14" si="4">SUM(B8:B13)</f>
        <v>0.8</v>
      </c>
      <c r="C14" s="70">
        <f t="shared" si="4"/>
        <v>0.3</v>
      </c>
      <c r="D14" s="70">
        <f t="shared" si="4"/>
        <v>0.3</v>
      </c>
      <c r="E14" s="70">
        <f t="shared" si="4"/>
        <v>0</v>
      </c>
      <c r="F14" s="70">
        <f t="shared" si="4"/>
        <v>4.7</v>
      </c>
      <c r="G14" s="70">
        <f t="shared" si="4"/>
        <v>10.8</v>
      </c>
      <c r="H14" s="70">
        <f t="shared" si="4"/>
        <v>1.9</v>
      </c>
      <c r="I14" s="70">
        <f t="shared" si="4"/>
        <v>0</v>
      </c>
      <c r="J14" s="70">
        <f t="shared" si="4"/>
        <v>1.2</v>
      </c>
      <c r="K14" s="70">
        <f t="shared" si="4"/>
        <v>2.5</v>
      </c>
      <c r="L14" s="70">
        <f t="shared" si="4"/>
        <v>0</v>
      </c>
      <c r="M14" s="70">
        <f t="shared" si="4"/>
        <v>0</v>
      </c>
      <c r="O14" s="21" t="s">
        <v>47</v>
      </c>
      <c r="P14" s="32">
        <f t="shared" ref="P14:AA14" si="5">P8/P10</f>
        <v>1.7061207080400938E-3</v>
      </c>
      <c r="Q14" s="32">
        <f t="shared" si="5"/>
        <v>7.1736011477761829E-4</v>
      </c>
      <c r="R14" s="32">
        <f t="shared" si="5"/>
        <v>5.8105752469494478E-4</v>
      </c>
      <c r="S14" s="32">
        <f t="shared" si="5"/>
        <v>0</v>
      </c>
      <c r="T14" s="32">
        <f t="shared" si="5"/>
        <v>8.3525857472898542E-3</v>
      </c>
      <c r="U14" s="32">
        <f t="shared" si="5"/>
        <v>2.0059435364041606E-2</v>
      </c>
      <c r="V14" s="32">
        <f t="shared" si="5"/>
        <v>4.1125541125541128E-3</v>
      </c>
      <c r="W14" s="32">
        <f t="shared" si="5"/>
        <v>0</v>
      </c>
      <c r="X14" s="32">
        <f t="shared" si="5"/>
        <v>2.7217056021773644E-3</v>
      </c>
      <c r="Y14" s="32">
        <f t="shared" si="5"/>
        <v>5.4478099803878842E-3</v>
      </c>
      <c r="Z14" s="32">
        <f t="shared" si="5"/>
        <v>0</v>
      </c>
      <c r="AA14" s="32">
        <f t="shared" si="5"/>
        <v>0</v>
      </c>
    </row>
    <row r="15" spans="1:27" ht="23.25" customHeight="1" x14ac:dyDescent="0.2">
      <c r="A15" s="25" t="s">
        <v>25</v>
      </c>
      <c r="B15" s="26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O15" s="38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23.25" customHeight="1" x14ac:dyDescent="0.2">
      <c r="A16" s="23" t="s">
        <v>26</v>
      </c>
      <c r="B16" s="57">
        <v>10.199999999999999</v>
      </c>
      <c r="C16" s="57">
        <v>3.2</v>
      </c>
      <c r="D16" s="57">
        <v>4.7</v>
      </c>
      <c r="E16" s="57">
        <v>11.6</v>
      </c>
      <c r="F16" s="57">
        <v>5.5</v>
      </c>
      <c r="G16" s="57">
        <v>8.1999999999999993</v>
      </c>
      <c r="H16" s="15">
        <v>7.3</v>
      </c>
      <c r="I16" s="15">
        <v>1.9</v>
      </c>
      <c r="J16" s="15">
        <v>1.3</v>
      </c>
      <c r="K16" s="55">
        <v>27.7</v>
      </c>
      <c r="L16" s="15">
        <v>8</v>
      </c>
      <c r="M16" s="15">
        <v>19.600000000000001</v>
      </c>
    </row>
    <row r="17" spans="1:13" ht="23.25" customHeight="1" x14ac:dyDescent="0.2">
      <c r="A17" s="23" t="s">
        <v>27</v>
      </c>
      <c r="B17" s="57">
        <v>13.2</v>
      </c>
      <c r="C17" s="57">
        <v>15.2</v>
      </c>
      <c r="D17" s="57">
        <v>26.5</v>
      </c>
      <c r="E17" s="57">
        <v>15.5</v>
      </c>
      <c r="F17" s="57">
        <v>25.4</v>
      </c>
      <c r="G17" s="57">
        <v>16.899999999999999</v>
      </c>
      <c r="H17" s="15">
        <v>9.1</v>
      </c>
      <c r="I17" s="15">
        <v>17.3</v>
      </c>
      <c r="J17" s="15">
        <v>4.5</v>
      </c>
      <c r="K17" s="55">
        <v>20.8</v>
      </c>
      <c r="L17" s="15">
        <v>3.8</v>
      </c>
      <c r="M17" s="15">
        <v>6.3</v>
      </c>
    </row>
    <row r="18" spans="1:13" ht="23.25" customHeight="1" x14ac:dyDescent="0.2">
      <c r="A18" s="27" t="s">
        <v>28</v>
      </c>
      <c r="B18" s="57">
        <v>6.1</v>
      </c>
      <c r="C18" s="57">
        <v>11</v>
      </c>
      <c r="D18" s="57">
        <v>5.0999999999999996</v>
      </c>
      <c r="E18" s="57">
        <v>8.3000000000000007</v>
      </c>
      <c r="F18" s="57">
        <v>10.1</v>
      </c>
      <c r="G18" s="57">
        <v>10.3</v>
      </c>
      <c r="H18" s="15">
        <v>14.2</v>
      </c>
      <c r="I18" s="15">
        <v>15</v>
      </c>
      <c r="J18" s="15">
        <v>9.9</v>
      </c>
      <c r="K18" s="55">
        <v>8.9</v>
      </c>
      <c r="L18" s="15">
        <v>5.8</v>
      </c>
      <c r="M18" s="15">
        <v>6.5</v>
      </c>
    </row>
    <row r="19" spans="1:13" ht="23.25" customHeight="1" x14ac:dyDescent="0.2">
      <c r="A19" s="23" t="s">
        <v>29</v>
      </c>
      <c r="B19" s="57">
        <v>0.6</v>
      </c>
      <c r="C19" s="57">
        <v>0.5</v>
      </c>
      <c r="D19" s="57">
        <v>2.6</v>
      </c>
      <c r="E19" s="57">
        <v>1.1000000000000001</v>
      </c>
      <c r="F19" s="57">
        <v>4.0999999999999996</v>
      </c>
      <c r="G19" s="57">
        <v>0.3</v>
      </c>
      <c r="H19" s="15" t="s">
        <v>18</v>
      </c>
      <c r="I19" s="15" t="s">
        <v>18</v>
      </c>
      <c r="J19" s="15">
        <v>1.2</v>
      </c>
      <c r="K19" s="55" t="s">
        <v>18</v>
      </c>
      <c r="L19" s="15" t="s">
        <v>18</v>
      </c>
      <c r="M19" s="15" t="s">
        <v>18</v>
      </c>
    </row>
    <row r="20" spans="1:13" ht="23.25" customHeight="1" x14ac:dyDescent="0.2">
      <c r="A20" s="27" t="s">
        <v>48</v>
      </c>
      <c r="B20" s="57">
        <v>67.400000000000006</v>
      </c>
      <c r="C20" s="57">
        <v>51.9</v>
      </c>
      <c r="D20" s="57">
        <v>93.6</v>
      </c>
      <c r="E20" s="57">
        <v>67.099999999999994</v>
      </c>
      <c r="F20" s="57">
        <v>101.5</v>
      </c>
      <c r="G20" s="57">
        <v>71</v>
      </c>
      <c r="H20" s="15">
        <v>70.099999999999994</v>
      </c>
      <c r="I20" s="15">
        <v>64.3</v>
      </c>
      <c r="J20" s="15">
        <v>72</v>
      </c>
      <c r="K20" s="55">
        <v>57.2</v>
      </c>
      <c r="L20" s="15">
        <v>47.9</v>
      </c>
      <c r="M20" s="15">
        <v>53.7</v>
      </c>
    </row>
    <row r="21" spans="1:13" x14ac:dyDescent="0.2">
      <c r="A21" s="31" t="s">
        <v>31</v>
      </c>
      <c r="B21" s="28">
        <f>SUM(B16:B20)</f>
        <v>97.5</v>
      </c>
      <c r="C21" s="28">
        <f t="shared" ref="C21:M21" si="6">SUM(C16:C20)</f>
        <v>81.8</v>
      </c>
      <c r="D21" s="28">
        <f t="shared" si="6"/>
        <v>132.5</v>
      </c>
      <c r="E21" s="28">
        <f t="shared" si="6"/>
        <v>103.6</v>
      </c>
      <c r="F21" s="28">
        <f t="shared" si="6"/>
        <v>146.6</v>
      </c>
      <c r="G21" s="28">
        <f t="shared" si="6"/>
        <v>106.69999999999999</v>
      </c>
      <c r="H21" s="28">
        <f t="shared" si="6"/>
        <v>100.69999999999999</v>
      </c>
      <c r="I21" s="28">
        <f t="shared" si="6"/>
        <v>98.5</v>
      </c>
      <c r="J21" s="28">
        <f t="shared" si="6"/>
        <v>88.9</v>
      </c>
      <c r="K21" s="28">
        <f t="shared" si="6"/>
        <v>114.6</v>
      </c>
      <c r="L21" s="28">
        <f t="shared" si="6"/>
        <v>65.5</v>
      </c>
      <c r="M21" s="28">
        <f t="shared" si="6"/>
        <v>86.100000000000009</v>
      </c>
    </row>
    <row r="22" spans="1:13" x14ac:dyDescent="0.2">
      <c r="A22" s="8" t="s">
        <v>32</v>
      </c>
    </row>
    <row r="23" spans="1:13" x14ac:dyDescent="0.2">
      <c r="A23" s="8" t="s">
        <v>33</v>
      </c>
    </row>
    <row r="24" spans="1:13" x14ac:dyDescent="0.2">
      <c r="A24" s="8" t="s">
        <v>49</v>
      </c>
    </row>
  </sheetData>
  <mergeCells count="4">
    <mergeCell ref="A3:M3"/>
    <mergeCell ref="O5:O6"/>
    <mergeCell ref="P5:AA5"/>
    <mergeCell ref="B4:M4"/>
  </mergeCells>
  <phoneticPr fontId="0" type="noConversion"/>
  <pageMargins left="0.74803149606299213" right="0.27559055118110237" top="0.53" bottom="3.937007874015748E-2" header="0.19685039370078741" footer="0.35433070866141736"/>
  <pageSetup paperSize="9" scale="80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b8fd10d-82db-4106-8c5b-83cd3e4ad2c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289CDA5892614FBD5176687F996656" ma:contentTypeVersion="18" ma:contentTypeDescription="Create a new document." ma:contentTypeScope="" ma:versionID="5a9b2aebd463a362ad6a1ebb8960f27a">
  <xsd:schema xmlns:xsd="http://www.w3.org/2001/XMLSchema" xmlns:xs="http://www.w3.org/2001/XMLSchema" xmlns:p="http://schemas.microsoft.com/office/2006/metadata/properties" xmlns:ns3="7b8fd10d-82db-4106-8c5b-83cd3e4ad2c7" xmlns:ns4="abcb2651-95fa-414f-a10c-971ab93c7c80" targetNamespace="http://schemas.microsoft.com/office/2006/metadata/properties" ma:root="true" ma:fieldsID="1c710ca01889df233234ebb8b85d4351" ns3:_="" ns4:_="">
    <xsd:import namespace="7b8fd10d-82db-4106-8c5b-83cd3e4ad2c7"/>
    <xsd:import namespace="abcb2651-95fa-414f-a10c-971ab93c7c8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8fd10d-82db-4106-8c5b-83cd3e4ad2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23" nillable="true" ma:displayName="_activity" ma:hidden="true" ma:internalName="_activity">
      <xsd:simpleType>
        <xsd:restriction base="dms:Note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cb2651-95fa-414f-a10c-971ab93c7c8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2CA3C6-7107-4FBD-B9DD-2ACBBAD30DFC}">
  <ds:schemaRefs>
    <ds:schemaRef ds:uri="http://schemas.microsoft.com/office/2006/metadata/properties"/>
    <ds:schemaRef ds:uri="http://schemas.microsoft.com/office/infopath/2007/PartnerControls"/>
    <ds:schemaRef ds:uri="7b8fd10d-82db-4106-8c5b-83cd3e4ad2c7"/>
  </ds:schemaRefs>
</ds:datastoreItem>
</file>

<file path=customXml/itemProps2.xml><?xml version="1.0" encoding="utf-8"?>
<ds:datastoreItem xmlns:ds="http://schemas.openxmlformats.org/officeDocument/2006/customXml" ds:itemID="{F618D6E6-23F1-4C41-8F35-1E97B73F8E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8fd10d-82db-4106-8c5b-83cd3e4ad2c7"/>
    <ds:schemaRef ds:uri="abcb2651-95fa-414f-a10c-971ab93c7c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91B40D1-58AE-4087-8790-6A4EE4537A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ปริมาณขยะรายเดือน </vt:lpstr>
      <vt:lpstr>คำนวณ%</vt:lpstr>
      <vt:lpstr>คำนวณ ปริมาณขยะ</vt:lpstr>
      <vt:lpstr>'คำนวณ ปริมาณขยะ'!Print_Area</vt:lpstr>
      <vt:lpstr>'ปริมาณขยะรายเดือน '!Print_Area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2003</dc:creator>
  <cp:keywords/>
  <dc:description/>
  <cp:lastModifiedBy>Prinya Pianussa</cp:lastModifiedBy>
  <cp:revision/>
  <dcterms:created xsi:type="dcterms:W3CDTF">2008-06-15T06:05:39Z</dcterms:created>
  <dcterms:modified xsi:type="dcterms:W3CDTF">2026-08-07T03:22:40Z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0x010100FB289CDA5892614FBD5176687F996656</vt:lpwstr>
  </property>
</Properties>
</file>